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53" activeTab="0"/>
  </bookViews>
  <sheets>
    <sheet name="2023年项目" sheetId="1" r:id="rId1"/>
  </sheets>
  <definedNames>
    <definedName name="_xlnm.Print_Titles" localSheetId="0">'2023年项目'!$1:$7</definedName>
  </definedNames>
  <calcPr fullCalcOnLoad="1"/>
</workbook>
</file>

<file path=xl/sharedStrings.xml><?xml version="1.0" encoding="utf-8"?>
<sst xmlns="http://schemas.openxmlformats.org/spreadsheetml/2006/main" count="886" uniqueCount="624">
  <si>
    <t>安溪县2023年第一批村级公益事业建设一事一议财政奖补项目汇总表</t>
  </si>
  <si>
    <t>公示时间：2023年5月19-5月26日      监督电话：0595-23267716（安溪县财政局农业股）</t>
  </si>
  <si>
    <t>单位：元、人、日</t>
  </si>
  <si>
    <t>序号</t>
  </si>
  <si>
    <t>项目所在地</t>
  </si>
  <si>
    <t>项目所在村农业人口数</t>
  </si>
  <si>
    <t>项目名称</t>
  </si>
  <si>
    <t>项目工程预算总额</t>
  </si>
  <si>
    <t>村民实际筹资筹劳额</t>
  </si>
  <si>
    <t>财政奖补资金</t>
  </si>
  <si>
    <t>整合资金</t>
  </si>
  <si>
    <t>村集体投入资金</t>
  </si>
  <si>
    <t>社会捐赠资金</t>
  </si>
  <si>
    <t>部门配套资金</t>
  </si>
  <si>
    <t>乡镇</t>
  </si>
  <si>
    <t>村名</t>
  </si>
  <si>
    <t>总数</t>
  </si>
  <si>
    <t>其中劳动力数</t>
  </si>
  <si>
    <t>金额合计</t>
  </si>
  <si>
    <t>村民筹资</t>
  </si>
  <si>
    <t>村民以资代劳</t>
  </si>
  <si>
    <t>合计</t>
  </si>
  <si>
    <t>县级</t>
  </si>
  <si>
    <t>设区市级</t>
  </si>
  <si>
    <t>省级</t>
  </si>
  <si>
    <t>金额</t>
  </si>
  <si>
    <t>筹资人数</t>
  </si>
  <si>
    <t>总工日</t>
  </si>
  <si>
    <t>筹劳人数</t>
  </si>
  <si>
    <t>凤城镇</t>
  </si>
  <si>
    <t>上山村</t>
  </si>
  <si>
    <t>祥明路延伸工程(长0.165KM，宽6.5M，厚20CM;排水沟165米，宽度1.5米，深1.5米)</t>
  </si>
  <si>
    <t>蓬莱镇</t>
  </si>
  <si>
    <t>礤内村</t>
  </si>
  <si>
    <r>
      <t>礤内村社头坂角落至涵婆墘角落路灯照明改造(130盏)</t>
    </r>
    <r>
      <rPr>
        <sz val="9"/>
        <rFont val="宋体"/>
        <family val="0"/>
      </rPr>
      <t>(重点项目）</t>
    </r>
  </si>
  <si>
    <t>新坂村</t>
  </si>
  <si>
    <r>
      <t>新坂村顶坂至大粥水库公路拓宽硬化及涵洞工程（公路长650米，宽3米，厚度0.18米。涵洞长7.5米，宽0.8米，高1.2米）</t>
    </r>
    <r>
      <rPr>
        <sz val="9"/>
        <rFont val="宋体"/>
        <family val="0"/>
      </rPr>
      <t>(重点项目）</t>
    </r>
  </si>
  <si>
    <t>新美村</t>
  </si>
  <si>
    <r>
      <t>新美村玉井角落老年人活动中心（长20米宽7.5米：楼高三屋半)</t>
    </r>
    <r>
      <rPr>
        <sz val="9"/>
        <rFont val="宋体"/>
        <family val="0"/>
      </rPr>
      <t>(重点项目）</t>
    </r>
  </si>
  <si>
    <t>彭格村</t>
  </si>
  <si>
    <t>土楼角落饮水工程（布水管1000米，80立方蓄水池1个）</t>
  </si>
  <si>
    <t>寮海村</t>
  </si>
  <si>
    <t>寮海村路灯工程（42盏）</t>
  </si>
  <si>
    <t>鹤前村</t>
  </si>
  <si>
    <t>鹤前村岩山中路道路拓宽工程（长500米，水泥硬化1000㎡, 厚度0.18米；挡土墙，150m³；盖板涵60CM*80CM，80米）</t>
  </si>
  <si>
    <t>龙溪村</t>
  </si>
  <si>
    <t>龙溪村外魁榜路灯工程（太阳能路灯40盏）</t>
  </si>
  <si>
    <t>上智村</t>
  </si>
  <si>
    <t>上智村田中至田洋公路田洋公路挡土墙工程（长60米，高约4.5米）</t>
  </si>
  <si>
    <t>登山村</t>
  </si>
  <si>
    <t>寨尾埔至北墘公路拓宽工程（长900米，加宽3米，厚0.2米）</t>
  </si>
  <si>
    <t>蓬星村</t>
  </si>
  <si>
    <t>蓬星村福黎溪角落中墩旧路硬化工程（长150米，宽3.5米, 厚度0.2米）</t>
  </si>
  <si>
    <t>岭东村</t>
  </si>
  <si>
    <t>岭东村华侨医院至慈济堂路灯亮化工程（60盏、2.4公里）</t>
  </si>
  <si>
    <t>竹林村</t>
  </si>
  <si>
    <t>竹林村竹塔角落尾仑仔杉林坑沟至村部灌溉水沟工程（水沟长1000米，底宽30cm、高40cm。）</t>
  </si>
  <si>
    <t>联盟村</t>
  </si>
  <si>
    <t>联盟村乌岭后角落公路挡土墙工程（长100米,高3.5米,宽0.5米）</t>
  </si>
  <si>
    <t>岭美村</t>
  </si>
  <si>
    <t>岭美村县道X344段路灯亮化工程(80盏、2.2公里)</t>
  </si>
  <si>
    <t>中芹村</t>
  </si>
  <si>
    <t>中芹村全村路灯工程(太阳能路灯60盏)</t>
  </si>
  <si>
    <t>吾帮村</t>
  </si>
  <si>
    <t>吾帮村内园角落竹林兜文化广场（硬化约500平方，挡土墙、水沟、护栏、健身器材）</t>
  </si>
  <si>
    <t>上西村</t>
  </si>
  <si>
    <t>上西村大坵仑角落道路改造工程（长350米，水泥硬化1050㎡, 厚度0.18米；挡土墙：100m³。）</t>
  </si>
  <si>
    <t>上东村</t>
  </si>
  <si>
    <t>岭南至上东公路弃土场挡土墙建设工程(护脚墙长度37米，高度2.5+0.5米基础，合计150.22立方米；土方填方13935立方米)</t>
  </si>
  <si>
    <t>美滨村</t>
  </si>
  <si>
    <t>美滨村王厝点、土楼后角落道路硬化、拓宽及水沟修缮工程（长500米、宽4.5米，及水沟两边全长1000米，宽0.4米，高0.5米)</t>
  </si>
  <si>
    <t>鹤厅村</t>
  </si>
  <si>
    <t>鹤厅村鹤厅角落小溪溪堤建设工程（长50米，高3米.宽1.5米）</t>
  </si>
  <si>
    <t>湖头镇</t>
  </si>
  <si>
    <t>后溪村</t>
  </si>
  <si>
    <t>楼下角落排洪水沟建设项目（长80m，宽1m，高0.8m）</t>
  </si>
  <si>
    <t>上田村</t>
  </si>
  <si>
    <t>上田村庵边角落至上仕角落排洪沟项目建设（第一段排水沟长48m，宽0.6m，高0.5m至0.8m;第二段排水沟长132.7m，宽0.8m，高1m至1.3m;）</t>
  </si>
  <si>
    <t>高山村</t>
  </si>
  <si>
    <t>仕俊广场至乌龙庵公路拓宽（长373m,宽2m，厚18cm;新做混凝土挡墙长300m，下宽1m,上宽0.5m,高1m,DN500混凝土管51m。）</t>
  </si>
  <si>
    <t>汤头村</t>
  </si>
  <si>
    <t>西洋至中点水渠硬化修复工程（长300m，宽0.7m，高0.7m）</t>
  </si>
  <si>
    <t>前溪村</t>
  </si>
  <si>
    <t>古坑水圳修复（长500m，宽0.5m,高0.4m,三面水泥浆砌）</t>
  </si>
  <si>
    <t>云林村</t>
  </si>
  <si>
    <t>云林村路顶道路硬化工程(长250m，宽3.5m，厚18cm）</t>
  </si>
  <si>
    <t>湖四村</t>
  </si>
  <si>
    <t>湖四村育才巷（从中山街岭坡路口至于俊民中学东大门段）道路扩宽提升(道路硬化长300m、宽5m、高18cm；挡堵墙长30m,下宽3m,上宽2m，高5m)</t>
  </si>
  <si>
    <t>横山村</t>
  </si>
  <si>
    <t>老年人活动中心一.二楼内装修（每层约300㎡，地面贴砖，墙面粉刷白灰；整栋电梯安装及所有楼梯装修）</t>
  </si>
  <si>
    <t>产贤村</t>
  </si>
  <si>
    <t>车弓角落溪堤续建（基础宽2.3m,高0.8m,墙身底宽1.8m,上面宽1m、总长46m）</t>
  </si>
  <si>
    <t>下坑村</t>
  </si>
  <si>
    <t>龙溪路第一标段道路硬化工程（道路硬化长550m,宽4.5m,高18cm)</t>
  </si>
  <si>
    <t>湖二村</t>
  </si>
  <si>
    <t>相府路硬化及排水沟建设工程（长65m，宽20m，厚18cm；排水沟长90m，宽50cm，高60cm）</t>
  </si>
  <si>
    <t>桥头村</t>
  </si>
  <si>
    <t>三落至洋头角落水沟建设（长400m，宽1m,高60cm)</t>
  </si>
  <si>
    <t>湖一村</t>
  </si>
  <si>
    <t>湖一村郭山卿头角落排水工程（长359m，DN400波纹管）</t>
  </si>
  <si>
    <t>东埔村</t>
  </si>
  <si>
    <t>石跳桥及溪埔桥建设（石跳桥长8m、宽3m、厚度0.25m，溪埔桥长7m、宽3m、厚度0.25m)</t>
  </si>
  <si>
    <t>郭埔村</t>
  </si>
  <si>
    <t>村域太阳能路灯改造工程（太阳能LED路灯150盏）</t>
  </si>
  <si>
    <t>溪美村</t>
  </si>
  <si>
    <t>溪州角落通弘桥河滨路的道路扩宽硬化工程（长450m，宽3.5m,厚18cm)</t>
  </si>
  <si>
    <t>山都村</t>
  </si>
  <si>
    <t>2023年湖头镇山都村农业研学主题公园道路拓宽提升工程（道路拓宽硬化长1700m,宽2m,高18cm)</t>
  </si>
  <si>
    <t>半岭村</t>
  </si>
  <si>
    <t>大坪尾至大岭后机耕路（长300m,宽3m，厚18cm）</t>
  </si>
  <si>
    <t>官桥镇</t>
  </si>
  <si>
    <t>仁宅村</t>
  </si>
  <si>
    <t>大坵头至铭恩赌园道路硬化工程（长540m，宽5m，厚0.2m，挖土方：761m3  路基填方：386m3 边沟：248m C20片石砼挡土墙：170.12m3 20cm水泥混凝土面层：3338.74m2 水泥稳定碎石基层：3512.24m2 填隙碎石底基层：1270.69m2）(重点项目）</t>
  </si>
  <si>
    <t>内村村</t>
  </si>
  <si>
    <t>过溪角落至村址角落环村公路硬化工程（长600m ，宽3.5m ， 厚0.2m）（重点项目）</t>
  </si>
  <si>
    <t>官桥村</t>
  </si>
  <si>
    <t>新文街路面硬化改造工程（第一段长210m，宽8m，厚18cm,第二段长50m，宽6m,厚18cm，排水沟250m，挖旧路1680m²)。</t>
  </si>
  <si>
    <t>新厅村</t>
  </si>
  <si>
    <t>新厅村旧村址至南方水产城大垵角落水泥路硬化（总长540m，宽3.5m，其中有80m路段水沟需要埋50＃水管，道路降坡600m3）</t>
  </si>
  <si>
    <t>益林村</t>
  </si>
  <si>
    <t>益林村深格至厝桶垵公路改建工程（长250m，宽4m ，厚0.18m）</t>
  </si>
  <si>
    <t>莲美村</t>
  </si>
  <si>
    <t>莲美村石路至林埔水渠建设工程（长712m、宽0.6m、高0.6m、厚度12cm）</t>
  </si>
  <si>
    <t>燎原村</t>
  </si>
  <si>
    <t>燎原村角落LED路灯工程（无杆15盏，有杆45盏）</t>
  </si>
  <si>
    <t>善坛村</t>
  </si>
  <si>
    <t>善坛畲族村山头至圣龙山公路工程（K0+000-K0+400段）（长度400m，宽6m，路基挖方12630m³，挡土墙建设320m³，沟渠建设400米，口径50公分排水管24米）</t>
  </si>
  <si>
    <t>岭头村</t>
  </si>
  <si>
    <t>坝下、洋中、大岸角落LED路灯工程（45盏）</t>
  </si>
  <si>
    <t>仁峰村</t>
  </si>
  <si>
    <t>白石角落顶溪边村道硬化工程（长430m，宽4m，厚0.18m，水沟400m）</t>
  </si>
  <si>
    <t>洪塘村</t>
  </si>
  <si>
    <t>载兴至瓦窑角落路水泥硬化工程（长500m*宽3.5m*厚度20公分）</t>
  </si>
  <si>
    <t>驷岭村</t>
  </si>
  <si>
    <t>新楼溪肥洋段生态护坡建设水利工程（长400m，高3.2m，宽1.8m，面0.6m）</t>
  </si>
  <si>
    <t>新春村</t>
  </si>
  <si>
    <t>新春村大岭坑公路涵洞修复并硬化路面工程（长3m、宽3.5m、厚18cm、砌方50立方，新春村址至岚风格公路排水1800m*0.4m*0.4m）</t>
  </si>
  <si>
    <t>芹石村</t>
  </si>
  <si>
    <t>外湖安居工程北侧路面及挡土墙建设工程（长100m、宽5m、厚18公分，挡土墙100m3，水沟90m）</t>
  </si>
  <si>
    <t>碧一村</t>
  </si>
  <si>
    <t>西洋圳双圳口至振群厝门口农田水渠建设工程（长1120m、宽0.3m、高0.3m、厚度0.1m）</t>
  </si>
  <si>
    <t>善益村</t>
  </si>
  <si>
    <t>善益村水口宫至龙门山美村道路扩宽硬化工程（长1050m、宽2m、厚度0.2m、砌方50立方、土方运出500立方、涵管15米）</t>
  </si>
  <si>
    <t xml:space="preserve"> </t>
  </si>
  <si>
    <t>草坂村</t>
  </si>
  <si>
    <t>草坂中路挡土墙及G355国道排水沟工程（挡土墙长28m，宽0.5-1.8m 高5m，水泥路硬化长30m，G355国道排水沟100m*0.4m*0.4m，涵洞24m*0.50m*0.50m.）</t>
  </si>
  <si>
    <t>石岩村</t>
  </si>
  <si>
    <t>石岩村旧大队址至石林村石美小学公路路基工程（长500m、宽6m、高3m，挖运土方6000m3；涵洞长15m、宽5m、高4m。）</t>
  </si>
  <si>
    <t>石林村</t>
  </si>
  <si>
    <t>石岩至石林公路路灯工程（太阳能50盏）</t>
  </si>
  <si>
    <t>碧二村</t>
  </si>
  <si>
    <t>碧二村尾山垵涵洞改造及边坡挡土墙工程（直径1.2米水泥管涵，长7.5米，涵洞段路基宽7米，路面宽6.5米， 边坡混凝土挡土墙总长45米、高1.2-4.5米，墙厚0.6-1.8米）</t>
  </si>
  <si>
    <t>剑斗镇</t>
  </si>
  <si>
    <t>云溪村</t>
  </si>
  <si>
    <t>云溪小礤连接公路路面硬化工程（大圳至观音格）（长450米*宽5.5米*厚0.20米）(重点项目)</t>
  </si>
  <si>
    <t>红星村</t>
  </si>
  <si>
    <t>分班至礤头水尾公路硬化工程（长550米*宽3.5米*厚0.18米）</t>
  </si>
  <si>
    <t>双洋村</t>
  </si>
  <si>
    <t>大坑炉角落公路拓宽及加长硬化工程（上洋水尾-大坑炉）（①长400米*宽1.5米*厚0.18米②长100米*宽3.5米*厚0.18米）</t>
  </si>
  <si>
    <t>御屏村</t>
  </si>
  <si>
    <t>后洋至东山垄角落太阳能路灯安装工程（50盏）</t>
  </si>
  <si>
    <t>尚山坑村</t>
  </si>
  <si>
    <t>青田角落、许堂角落、锦石角落路灯亮化工程（46盏）</t>
  </si>
  <si>
    <t>小礤村</t>
  </si>
  <si>
    <t>尾格至灵显堂公路挡土墙工程（长45米*底宽1.5米*高3米202.5立方）</t>
  </si>
  <si>
    <t>潮碧村</t>
  </si>
  <si>
    <t>上过仑角落水圳尾公路挡土墙工程（长16.8米*底宽3米*高12米，498.8立方）</t>
  </si>
  <si>
    <t>福斗村</t>
  </si>
  <si>
    <t>大丘格至曲斗主干道路灯改造工程（60盏）</t>
  </si>
  <si>
    <t>城厢镇</t>
  </si>
  <si>
    <t>霞保村</t>
  </si>
  <si>
    <t>霞保村主干道路灯建设（150盏）（重点项目）</t>
  </si>
  <si>
    <t>同美村</t>
  </si>
  <si>
    <t>龙湾文体活动广场工程（1800平方米）</t>
  </si>
  <si>
    <t>土楼村</t>
  </si>
  <si>
    <t>龙霞路人行步道工程（宽3米、长655米）</t>
  </si>
  <si>
    <t>古山村</t>
  </si>
  <si>
    <t>内堀主干路挡土墙工程（190立方米)</t>
  </si>
  <si>
    <t>砖文村</t>
  </si>
  <si>
    <t>砖文村美兴路道路硬化工程(宽9米、长203米、塑料管350米、雨水井19座）</t>
  </si>
  <si>
    <t>员宅村</t>
  </si>
  <si>
    <t>田洋角落道路硬化工程（宽18米、长120米、厚0.18米）</t>
  </si>
  <si>
    <t>经兜村</t>
  </si>
  <si>
    <t>经兜村金石湖道路硬化工程（宽6米、长600米、厚0.18米）</t>
  </si>
  <si>
    <t>经岭村</t>
  </si>
  <si>
    <t>叶厝蜘蛛山健康步道工程（长1000米、宽1.2米）</t>
  </si>
  <si>
    <t>勤内村</t>
  </si>
  <si>
    <t>上勤公路挡土墙工程（300立方米）</t>
  </si>
  <si>
    <t>码头村</t>
  </si>
  <si>
    <t>码头溪路灯工程（80盏）</t>
  </si>
  <si>
    <t>石古村</t>
  </si>
  <si>
    <t>石古仑至杉垵角落公路路基工程（宽5米、长500米）</t>
  </si>
  <si>
    <t>团结村</t>
  </si>
  <si>
    <t>后坑角落路灯工程（60盏）</t>
  </si>
  <si>
    <t>上营村</t>
  </si>
  <si>
    <t>坪仔头至观音山步游道工程（宽2.5米、长400米）</t>
  </si>
  <si>
    <t>光德村</t>
  </si>
  <si>
    <t>下土楼角落道路硬化（180米*4米*厚0.18米）及挡土墙工程（140立方米）</t>
  </si>
  <si>
    <t>参内镇</t>
  </si>
  <si>
    <t>坑头村</t>
  </si>
  <si>
    <t>坑头村至大眉村坑头段公路工程（长300米，宽6米）</t>
  </si>
  <si>
    <t>罗内村</t>
  </si>
  <si>
    <t>罗内村道路亮化工程（太阳能路灯180盏）</t>
  </si>
  <si>
    <t>员潭村</t>
  </si>
  <si>
    <t>员潭村休闲步道亮化工程（预计亮化道路1000米，路灯35盏）</t>
  </si>
  <si>
    <t>参山村</t>
  </si>
  <si>
    <t>参山村公益性骨灰堂主体工程（框架结构、主体占地400㎡，3.5层建筑面积约1200㎡）</t>
  </si>
  <si>
    <t>镇东村</t>
  </si>
  <si>
    <t>镇双线路面硬化工程（长420m，宽3.5米，厚0.18米）</t>
  </si>
  <si>
    <t>美塘村</t>
  </si>
  <si>
    <t>美塘村公益性骨灰堂主体工程（框架结构、主体占地600㎡，3层建筑面积约1800㎡）</t>
  </si>
  <si>
    <t>大厝村</t>
  </si>
  <si>
    <t>大湖森林步道（长500米，宽3.5米）</t>
  </si>
  <si>
    <t>岩前村</t>
  </si>
  <si>
    <t>岩前村岩脚至大石公路改造工程（总长200米，宽5米，厚18米）</t>
  </si>
  <si>
    <t>魁斗镇</t>
  </si>
  <si>
    <t>大岭村</t>
  </si>
  <si>
    <t>大岭村石狮岩至镇中村公路及大卫角落公路路灯工程（太阳能路灯100盏含灯杆）（重点项目）</t>
  </si>
  <si>
    <t>钟山村</t>
  </si>
  <si>
    <t>钟山村村主干道路灯改造及大墘角落路灯工程（太阳能路灯含杆35盏，太能路灯不含杆20盏）</t>
  </si>
  <si>
    <t>翁后村</t>
  </si>
  <si>
    <t>翁后村蓬霞公路翁后段路基拓宽工程（挡土墙长70米，宽1.5米，高3米）</t>
  </si>
  <si>
    <t>大黎村</t>
  </si>
  <si>
    <t>大黎村宫后沟至温仔头部分路段拓宽项目（拓宽硬化长200米，宽1.5米，厚度0.2米，排水沟200米，水泥管涵洞3处）</t>
  </si>
  <si>
    <t>溪东村</t>
  </si>
  <si>
    <t>溪东村半仑角落及大坝头角落公路路灯建设（太阳能路灯45盏含灯杆）</t>
  </si>
  <si>
    <t>鲁藤村</t>
  </si>
  <si>
    <t>鲁藤村坑边角落水沟涵洞工程(涵洞长度12.07米，1.5m*2m盖板涵)</t>
  </si>
  <si>
    <t>贞洋村</t>
  </si>
  <si>
    <t>贞洋村垅仔垵公路修复工程（长75米，宽5米，厚0.18米，排水沟75米)</t>
  </si>
  <si>
    <t>佛仔格村</t>
  </si>
  <si>
    <t>佛仔格村旧省道排水沟及村部边路面硬化工程（排水沟300米，路面硬化200平方米）</t>
  </si>
  <si>
    <t>镇西村</t>
  </si>
  <si>
    <t>镇西村村主干道太阳能路灯工程（太阳能路灯含灯杆200盏）</t>
  </si>
  <si>
    <t>金谷镇</t>
  </si>
  <si>
    <t>华芸村</t>
  </si>
  <si>
    <t>环村公路建设（长500米，宽3.5米，厚18cm及路基挡土墙砌体）(重点项目）</t>
  </si>
  <si>
    <t>芸美村</t>
  </si>
  <si>
    <t>环村路硬化(长400米，宽6.5米，厚18cm）（重点项目）</t>
  </si>
  <si>
    <t>三元村</t>
  </si>
  <si>
    <t>山边角落道路硬化、水沟及护栏（长260米，宽4米
，厚18cm，及两边防护墙100米，高1米）（重点项目）</t>
  </si>
  <si>
    <t>渊兜村</t>
  </si>
  <si>
    <t>渊兜村龙格头至大桥头角落太阳能路灯架设项目（62盏）</t>
  </si>
  <si>
    <t>金东村</t>
  </si>
  <si>
    <t>金高公路约2公里处架设路灯（50盏）</t>
  </si>
  <si>
    <t>金山村</t>
  </si>
  <si>
    <t>官圳农田灌溉水渠水毁修复工程（长15米，宽5米，高25米）</t>
  </si>
  <si>
    <t>汤内村</t>
  </si>
  <si>
    <t>彭汤公路汤埔桥头路架设路灯（32盏）</t>
  </si>
  <si>
    <t>河山村</t>
  </si>
  <si>
    <t>环村路灯升级改造（新装50盏）</t>
  </si>
  <si>
    <t>元口村</t>
  </si>
  <si>
    <t>小溪中桥重建设工程（长86米，宽9.5米）</t>
  </si>
  <si>
    <t>东洋村</t>
  </si>
  <si>
    <t>厦沙高速公路（金谷镇东洋村深洋溪角落）拆迁安置地道路工程（长412米，宽4.5米，厚18cm）</t>
  </si>
  <si>
    <t>洋中村</t>
  </si>
  <si>
    <t>洋中村大坑饮水管道延长（管道4千米，拦水坝砌体10立方米）</t>
  </si>
  <si>
    <t>山岭村</t>
  </si>
  <si>
    <t>山岭村旧村址至岭头桐杉太阳能路灯（120盏）</t>
  </si>
  <si>
    <t>尚芸村</t>
  </si>
  <si>
    <t>金溪公路至养老院公路边沟工程（长1200米，宽及高各30cm）</t>
  </si>
  <si>
    <t>深洋村</t>
  </si>
  <si>
    <t>大坪角落溪堤修复工程（长40米，高4米）</t>
  </si>
  <si>
    <t>美洋村</t>
  </si>
  <si>
    <t>水尾宫往福进金湖上角落公路拓宽（长800米，宽2米）</t>
  </si>
  <si>
    <t>湖上乡</t>
  </si>
  <si>
    <t>盛富村</t>
  </si>
  <si>
    <t>Y111线盛富至格头公路提升工程（长1100m，宽3m）</t>
  </si>
  <si>
    <t>黄武村</t>
  </si>
  <si>
    <t>太阳能路灯工程（80盏）</t>
  </si>
  <si>
    <t>飞亚村</t>
  </si>
  <si>
    <t>福卿角落路口至圳美路面重铺工程（长950m，宽4.5m）</t>
  </si>
  <si>
    <t>飞新村</t>
  </si>
  <si>
    <t>太阳能路灯（200盏）</t>
  </si>
  <si>
    <t>上路村</t>
  </si>
  <si>
    <t>覆存墘至虾脚溪公路延伸硬化（长580m，宽3.5m，厚0.18米）</t>
  </si>
  <si>
    <t>湖新村</t>
  </si>
  <si>
    <t>太阳能路灯（120盏）</t>
  </si>
  <si>
    <t>湖上村</t>
  </si>
  <si>
    <t>旗头尾角落公路挡土墙建设（长37m，高4.5m）</t>
  </si>
  <si>
    <t>珍地村</t>
  </si>
  <si>
    <t>珍岩线道路拓宽（长3300m，宽2.5m）</t>
  </si>
  <si>
    <t>长林村</t>
  </si>
  <si>
    <t>茶林仑仙人坝机耕路（长280m，宽3m，厚0.18米）</t>
  </si>
  <si>
    <t>尚卿乡</t>
  </si>
  <si>
    <t>灶坑村</t>
  </si>
  <si>
    <t>灶坑村Y132线公路、益民路、寨兴路、岩谷路、朝圣路、生态水系步道路灯工程（太阳能路灯140盏）（重点项目）</t>
  </si>
  <si>
    <t>银坑村</t>
  </si>
  <si>
    <t>银坑村乌弯至格仔尾公路硬化工程（长350米，宽3.5米，厚0.18米）</t>
  </si>
  <si>
    <t>园德村</t>
  </si>
  <si>
    <t>园德村圆新公路拓宽硬化工程（路面拓宽硬化长800米、宽2米、厚0.2米；排水沟330米及安保建设）</t>
  </si>
  <si>
    <t>科洋村</t>
  </si>
  <si>
    <t>科洋村红军路路面硬化工程（二期）（长510米、宽4米、厚0.18米；土方清理）</t>
  </si>
  <si>
    <t>科名村</t>
  </si>
  <si>
    <t>科名村榕树下文化广场建设（铺设透水砖400平方、架设LED照明灯14盏、铺设人行道150米、景观围墙250平方）</t>
  </si>
  <si>
    <t>中山村</t>
  </si>
  <si>
    <t>中山村角落太阳能路灯亮化工程（架设路灯105盏）</t>
  </si>
  <si>
    <t>中兴村</t>
  </si>
  <si>
    <t>中兴村深格至北岩公路改造工程（长400米、宽3.5米、厚0.2米）</t>
  </si>
  <si>
    <t>福林村</t>
  </si>
  <si>
    <t>福林村土楼角落公路吴天来厝后边坡挡土墙（建砼挡土墙60米，高度7米）</t>
  </si>
  <si>
    <t>徐州村</t>
  </si>
  <si>
    <t>徐州村公路塌方治理工程（基础宽2m、高5m  ；挡墙上宽0.8m、下宽1.5m；墙身高5m，挡墙总长度25m，护坡水泥沙浆加固长20m、宽3.6m）</t>
  </si>
  <si>
    <t>翰卿村</t>
  </si>
  <si>
    <t>翰卿村杉林角落道路硬化工程（长250米、宽6米、厚0.18米；砌挡土墙500m³；排水沟长80米，高0.6米，宽0.5米）</t>
  </si>
  <si>
    <t>新楼村</t>
  </si>
  <si>
    <t>新楼村虎崎头溪洲游步道建设（建设游步道150米、六角亭1座）</t>
  </si>
  <si>
    <t>尤俊村</t>
  </si>
  <si>
    <t>尤俊村钟山祖排洪沟建设（排水沟长65米，高2米）</t>
  </si>
  <si>
    <t>青洋村</t>
  </si>
  <si>
    <t>青洋村主干道太阳能路灯工程（架设太阳能路灯100盏）</t>
  </si>
  <si>
    <t>翰苑村</t>
  </si>
  <si>
    <t>古窑址漫步道马路砖铺设续建工程（铺设马路砖长380米，款1.25米）</t>
  </si>
  <si>
    <t>黄岭村</t>
  </si>
  <si>
    <t>黄岭村五里田至腾云峰福道项目工程（建设游步道长2.6公里、宽1.5米）</t>
  </si>
  <si>
    <t>龙门镇</t>
  </si>
  <si>
    <t>翠坑村</t>
  </si>
  <si>
    <t>翠坑村东后至白叶角落路灯工程（110盏）（重点项目）</t>
  </si>
  <si>
    <t>榜头村</t>
  </si>
  <si>
    <t>2组、3组、5组角落水渠改造（修复水沟长约400米，宽40公分，高40公分，厚15公分）</t>
  </si>
  <si>
    <t>观山村</t>
  </si>
  <si>
    <t>观山村福寿堂四周围墙修建（长60米，宽50米，高2米)</t>
  </si>
  <si>
    <t>仙东村</t>
  </si>
  <si>
    <t>村道新路美溪涵洞建设工程（跨度4米，宽7米，长30米）</t>
  </si>
  <si>
    <t>仙凤村</t>
  </si>
  <si>
    <t>寮顶公路排水沟硬化（长1000米，宽度0.3米，深度0.3.厚度15公分，底厚度10公分）</t>
  </si>
  <si>
    <t>仙西村</t>
  </si>
  <si>
    <t>仙西圳尾仑至加剪石路灯亮化1700米(60盏)</t>
  </si>
  <si>
    <t>仙地村</t>
  </si>
  <si>
    <t>下殊溪路段至龙仙公路洋山仔路段太阳能路灯安装（约55盏）</t>
  </si>
  <si>
    <t>和平村</t>
  </si>
  <si>
    <t>田当及顶茂尾角落水泥路面硬化（总2000平方米、宽3米、长666米）</t>
  </si>
  <si>
    <t>龙门村</t>
  </si>
  <si>
    <t>龙门溪两侧景观灯建设项目（200盏)</t>
  </si>
  <si>
    <t>美卿村</t>
  </si>
  <si>
    <t>美卿村主干道及龙翔公路坝头至椒岭段太阳能路灯改造（200盏）</t>
  </si>
  <si>
    <t>溪内村</t>
  </si>
  <si>
    <t>溪内村新畲角落榕树下公路拓宽改造工程（长50米，高6米，宽2米）</t>
  </si>
  <si>
    <t>溪坂村</t>
  </si>
  <si>
    <t>仑仔美角落至水办角落路灯工程（安装路灯120盏）</t>
  </si>
  <si>
    <t>桂瑶村</t>
  </si>
  <si>
    <t>村部路口至东行角落路灯工程（安装路灯50盏）</t>
  </si>
  <si>
    <t>白芸村</t>
  </si>
  <si>
    <t>和平村至白芸村部路灯工程（安装路灯150盏）</t>
  </si>
  <si>
    <t>山美村</t>
  </si>
  <si>
    <t>北墘洋至罗溪段灌溉渠硬化（长700米*宽50厘米*高40厘米）</t>
  </si>
  <si>
    <t>榜寨村</t>
  </si>
  <si>
    <t>廉租房至迎宾大道连接线工程（长155.6m，宽5m，高20cm）</t>
  </si>
  <si>
    <t>山头村</t>
  </si>
  <si>
    <t>山头村抽水站旁道路挡土墙及（千秋宫）边水泥路硬化工程（水泥路全长120米、宽4米；挡土墙①长35米、宽0.8米、高0.8米；挡土墙②长60米、宽1.2米、高2.5米）</t>
  </si>
  <si>
    <t>龙美村</t>
  </si>
  <si>
    <t>龙美村龙山案山至龙美港口角落公路提升排水沟工程（长2.07公里、高0.4米、宽0.5米）</t>
  </si>
  <si>
    <t>桂林村</t>
  </si>
  <si>
    <t>石狮角落炙坑溪砌溪岸（全长250米，高2.5米，宽0.6米）</t>
  </si>
  <si>
    <t>西坪镇</t>
  </si>
  <si>
    <t>龙坪村</t>
  </si>
  <si>
    <t>龙坪村山尖子至月山公路改建工程（全长510米，宽5米，厚0.18米）（重点项目）</t>
  </si>
  <si>
    <t>赤水村</t>
  </si>
  <si>
    <t>赤水村加垄角落至大石墓角落公路建设(其他路面：长600米，宽6.5米，含挡土墙边坡660方)（重点项目）</t>
  </si>
  <si>
    <t>盖竹村</t>
  </si>
  <si>
    <t>盖竹村宝山小学至盖竹村公路路灯工程（路灯90盏，中国结65个）（重点项目）</t>
  </si>
  <si>
    <t>珠洋村</t>
  </si>
  <si>
    <t>珠洋村大山格至九岩角落道路建设（全长1000米，宽3米，厚0.18米）（重点项目）</t>
  </si>
  <si>
    <t>内山村</t>
  </si>
  <si>
    <t>内山村崩山溪堤建没（两侧共120米,宽1.25米，高2米）</t>
  </si>
  <si>
    <t>百福村</t>
  </si>
  <si>
    <t>百福村角落路灯亮化工程（33盏）</t>
  </si>
  <si>
    <t>西坪村</t>
  </si>
  <si>
    <t>西坪村溪东下路溪堤建设（长35米，宽1.75米，高5米,约310立方)</t>
  </si>
  <si>
    <t>宝山村</t>
  </si>
  <si>
    <t>宝山村玉坂至新圩路灯亮化工程（70盏）</t>
  </si>
  <si>
    <t>大垅格村</t>
  </si>
  <si>
    <t>大垅格村虎爬杉格至大垅格村路灯亮化工程（36盏）</t>
  </si>
  <si>
    <t>柏溪村</t>
  </si>
  <si>
    <t>柏溪村水柏线公路改造拓宽工程（其他路面：长685米，宽5米）</t>
  </si>
  <si>
    <t>内社村</t>
  </si>
  <si>
    <t>内社人口坂及格坵角落道路扩宽硬化工程（全长400米、宽度3米，厚0.18米）</t>
  </si>
  <si>
    <t>尧阳村</t>
  </si>
  <si>
    <t>尧阳村角落太阳能路灯（40盏）</t>
  </si>
  <si>
    <t>湖岭村</t>
  </si>
  <si>
    <t>湖岭村留垵中卿至福坛湾道路工程（全长1470米，宽度3.5m，厚0.18米）</t>
  </si>
  <si>
    <t>留山村</t>
  </si>
  <si>
    <t>留山村中行角落至X344连接处道路硬化工程（全长250米，宽4米，厚0.18米，含水沟1千米）</t>
  </si>
  <si>
    <t>尧山村</t>
  </si>
  <si>
    <t>尧山村美厝岭尾公路安保工程（长330米）</t>
  </si>
  <si>
    <t>上尧村</t>
  </si>
  <si>
    <t>上尧村上乌线公路后段拓宽及路面硬化工程（长1000米，宽2米，厚0.18米）</t>
  </si>
  <si>
    <t>虎邱镇</t>
  </si>
  <si>
    <t>林东村</t>
  </si>
  <si>
    <t>林东村美甲角落公路扩宽建设（长380米，宽2米，厚18厘米，水泥抛石路基200立方）(重点项目）</t>
  </si>
  <si>
    <t>美庄村</t>
  </si>
  <si>
    <t>省道207线灶坑路口大桥至林口宫公路硬化（长300米，宽2.5米，厚20厘米）</t>
  </si>
  <si>
    <t>罗岩村</t>
  </si>
  <si>
    <t>省道507上詹路口至上詹桥头道路拓宽建设（挡土墙155立方，路面长35米，宽10米，厚18厘米）</t>
  </si>
  <si>
    <t>文美村</t>
  </si>
  <si>
    <t>文美至少卿公路路基建设（长1200米，宽4.5米）</t>
  </si>
  <si>
    <t>仙景村</t>
  </si>
  <si>
    <t>东坑至马田圳建设（长600米，宽0.3米，高0.35米）</t>
  </si>
  <si>
    <t>双格村</t>
  </si>
  <si>
    <t>双格村公路拓宽工程（1.土楼格葫芦湾至溪边长200米，宽2.5米，2.福美路口至枧坑社头道路拓宽长1000米，宽1.5米，3.刘坑坡至社头排水沟建设长800米，4.园潭坑桥头至双叉路口拓宽长500米，宽1.5米）</t>
  </si>
  <si>
    <t>美亭村</t>
  </si>
  <si>
    <t>吾音至湖东公路建设（长480米，宽3米，厚18厘米）</t>
  </si>
  <si>
    <t>双都村</t>
  </si>
  <si>
    <t>际都、溪洋角落太阳能路灯建设（60盏）</t>
  </si>
  <si>
    <t>石山村</t>
  </si>
  <si>
    <t>石山村下石角落塔卿至文化广场挡土墙建设（长20米，宽2米，高7米）</t>
  </si>
  <si>
    <t>少卿村</t>
  </si>
  <si>
    <t>少卿村新墘角落桂容厝埕下挡土墙(15米*5米*1.8米)，北海门口挡土墙(30米*3.5米*1.2米)</t>
  </si>
  <si>
    <t>芳亭村</t>
  </si>
  <si>
    <t>苗后加池岭头至芳亭村石皮耕山队址拓宽硬化（长950米，宽3米，厚18厘米）</t>
  </si>
  <si>
    <t>竹园村</t>
  </si>
  <si>
    <t>村部至西山至北墘公路排水沟及安保工程（护栏240米，排水沟长1300米，宽0.3米高0.3米，公路标识牌15块）</t>
  </si>
  <si>
    <t>湖西村</t>
  </si>
  <si>
    <t>水办角落358国道路口至林水福埕口（长220米，宽3.5米，厚18厘米，涵洞长4米宽6米加护栏，路基70平方）</t>
  </si>
  <si>
    <t>湖坵村</t>
  </si>
  <si>
    <t>虎邱桥头溪边至旧水电站路基工程（长403米，宽6米，涵洞长累计33.5米，宽0.8米，排水沟长403米，高0.4米，宽0.4米）</t>
  </si>
  <si>
    <t>龙涓乡</t>
  </si>
  <si>
    <t>连祠村</t>
  </si>
  <si>
    <t>连祠至竹坑K4+150-K5+391段公路拓宽工程（长1.241公里，宽1.5米）（重点项目）</t>
  </si>
  <si>
    <t>玳堤村</t>
  </si>
  <si>
    <t>玳堤村507省道外路公厕至深内加油站路灯改造（130盏）（重点项目）</t>
  </si>
  <si>
    <t>内灶村</t>
  </si>
  <si>
    <t>大垵至大湖林道路硬化（长1.8公里，宽3.5米，厚0.18米）（重点项目）</t>
  </si>
  <si>
    <t>下洋村</t>
  </si>
  <si>
    <t>洋垅仔外侧道路挡土墙建设（长85米，高4.5米，宽1.2米）</t>
  </si>
  <si>
    <t>西兴村</t>
  </si>
  <si>
    <t>新兴角落、田中至西坑小路安装太阳能路灯（83盏）</t>
  </si>
  <si>
    <t>福都村</t>
  </si>
  <si>
    <t>五福桥至五福亭道路硬化（长260米，宽5米，厚0.18米；长60米，宽6米，厚0.18米）</t>
  </si>
  <si>
    <t>福黎村</t>
  </si>
  <si>
    <t>土楼仑至五龙山道路硬化及水沟建设（硬化长300米，宽3米，厚0.18米；水沟长300米，高0.4米，宽0.4米）</t>
  </si>
  <si>
    <t>芹山村</t>
  </si>
  <si>
    <t>公仔墓至社中桥道路硬化（长300米，宽3.5米，厚0.18米）</t>
  </si>
  <si>
    <t>宝都村</t>
  </si>
  <si>
    <t>后垵角落溪堤砌体（长55米，宽2.3米，高2.5米）</t>
  </si>
  <si>
    <t>长塔村</t>
  </si>
  <si>
    <t>村主干道道路破损拆除及硬化工程（长100米，宽7米，厚0.2米）</t>
  </si>
  <si>
    <t>长新村</t>
  </si>
  <si>
    <t>上林社中至石头柄道路硬化（长280米，宽4米，厚0.18米）</t>
  </si>
  <si>
    <t>美岭村</t>
  </si>
  <si>
    <t>社中路拆除路面硬化及挡土墙建设（硬化长410米，宽6.5米，厚0.18米；挡土墙123.4m³）</t>
  </si>
  <si>
    <t>龙房村</t>
  </si>
  <si>
    <t>龙卿桥头至龙卿格区仔路面硬化（长290米，宽3.2米，厚0.18米）</t>
  </si>
  <si>
    <t>吉山村</t>
  </si>
  <si>
    <t>大帽山至吉山饮水扩容水管线（长4500米，规格：75的集泰，12.5公斤*5.6厚度）</t>
  </si>
  <si>
    <t>培福村</t>
  </si>
  <si>
    <t>苦坑至夫子殿道路拓宽（长500米，高3米，宽3米）</t>
  </si>
  <si>
    <t>珠塔村</t>
  </si>
  <si>
    <t>村主干道及角落安装路灯工程（75盏）</t>
  </si>
  <si>
    <t>庄灶村</t>
  </si>
  <si>
    <t>村部门口文化活动广场建设（硬化长40米，宽20米；体育健身设施8件套，平整场地800平方，水沟建设长100米）</t>
  </si>
  <si>
    <t>碧岭村</t>
  </si>
  <si>
    <t>碧西角落及庵仔角落旧路面拆除硬化（长28米，宽21.5米，厚0.18米；长12米，宽6米，厚0.18米；长90米，宽4.2米，厚0.18米）</t>
  </si>
  <si>
    <t>崎畲村</t>
  </si>
  <si>
    <t>崎畲村路灯工程（150盏）</t>
  </si>
  <si>
    <t>举源村</t>
  </si>
  <si>
    <t>贰房角落梧桐路硬化及水沟建设（硬化长21米，宽9.5米，厚0.18米；长13米，宽14米，厚0.18米；长50米，宽5米，厚0.18米；长23米，宽3.5米，厚0.18米，合计712平方米；水沟长120米）</t>
  </si>
  <si>
    <t>钱塘村</t>
  </si>
  <si>
    <t>侯美角落岩清路段砌体（长57米，高4.5米，宽1.5米）</t>
  </si>
  <si>
    <t>举溪村</t>
  </si>
  <si>
    <t>东溪角落后墩至顶洋道路硬化（长300米，宽4米，厚0.18米）</t>
  </si>
  <si>
    <t>新民村</t>
  </si>
  <si>
    <t>洋中角落道路硬化（长350米，宽3米，厚0.18米）</t>
  </si>
  <si>
    <t>新岭村</t>
  </si>
  <si>
    <t>下半岭至上半岭路口路面硬化改造及扩宽工程（拆除路面及硬化均为长17.5米，宽4米，厚0.18米；长80米，宽4米，厚0.18米；平均构造柱混凝土20m³；平板构造柱模板93.5平方米）</t>
  </si>
  <si>
    <t>长卿镇</t>
  </si>
  <si>
    <t>南洋村</t>
  </si>
  <si>
    <t>全村路灯更换太阳能灯（太阳能路灯100盏）</t>
  </si>
  <si>
    <t>西溪村</t>
  </si>
  <si>
    <t>明帝宫至村部溪堤拦水坝（4个，长8米，宽4米，高1米）</t>
  </si>
  <si>
    <t>青苑村</t>
  </si>
  <si>
    <t>苑美角落及楠树脚角落村道拓宽硬化（全长240米，硬化宽4米，厚0.18米）</t>
  </si>
  <si>
    <t>南斗村</t>
  </si>
  <si>
    <t>监宫后至中木仑水渠修复（全长2公里,宽0.5米，高0.5米）</t>
  </si>
  <si>
    <t>云二村</t>
  </si>
  <si>
    <t>云二村小流域综合整治工程(排洪沟233.2米，护岸706.9米，拦水坝1个，施工导流筑土围堰100立方米)</t>
  </si>
  <si>
    <t>玉美村</t>
  </si>
  <si>
    <t>省道308线至村部公路翻新硬化（全长1.3公路，硬化宽9米，路肩1米，厚0.2米）</t>
  </si>
  <si>
    <t>山格村</t>
  </si>
  <si>
    <t>山格路口至虎头桥、公评庵路灯节能改造（换太阳能路灯180盏）</t>
  </si>
  <si>
    <t>扶地村</t>
  </si>
  <si>
    <t>三龙口至福仁厝公路路面硬化（全长390米，宽3.5米，厚0.18米）</t>
  </si>
  <si>
    <t>华美村</t>
  </si>
  <si>
    <t>华美村第二文体活动广场（场地硬化250平方米，铺设石板材550平方米，石砌花池40*30长20m，5盏太阳能路灯，60㎡红花继木 体育器材2万元）</t>
  </si>
  <si>
    <t>文坪村</t>
  </si>
  <si>
    <t>双溪至村部公路路基拓宽（全长1000米，原5米拓1.5米，含护肩156.29M2，挡土墙748.08M2）</t>
  </si>
  <si>
    <t>福春村</t>
  </si>
  <si>
    <t>草坂溪至上官明堂厝角路灯亮化新建及村内公路路灯增补（太阳能路灯60盏及线杆）</t>
  </si>
  <si>
    <t>祥泉村</t>
  </si>
  <si>
    <t>溪头张添福门口至一片区公路硬化（全长250米，宽4米，厚0.18米）</t>
  </si>
  <si>
    <t>玉湖村</t>
  </si>
  <si>
    <t>村部门口往水尾方向公路硬化及挡土墙（全长200米，宽6.5米，厚0.18米；石砌挡土墙120立方米）</t>
  </si>
  <si>
    <t>月眉村</t>
  </si>
  <si>
    <t>一组队址至陈文德厝角落公路硬化（全长400米，宽3.5米，厚0.18米）</t>
  </si>
  <si>
    <t>珊屏村</t>
  </si>
  <si>
    <t>后炉至土楼鸿黎公路硬化（全长500米，宽3.5米，厚0.18米）</t>
  </si>
  <si>
    <t>蓝田乡</t>
  </si>
  <si>
    <t>蓝二村</t>
  </si>
  <si>
    <t>蓝二村茂田至宫仔尾角落路灯工程（80盏）（重点项目）</t>
  </si>
  <si>
    <t>乌土村</t>
  </si>
  <si>
    <t>乌土村路灯工程（120盏）（重点项目）</t>
  </si>
  <si>
    <t>益溪村</t>
  </si>
  <si>
    <t>益溪村安全饮水提升工程（管道长2000米）（重点项目）</t>
  </si>
  <si>
    <t>尚忠村</t>
  </si>
  <si>
    <t>尚忠村幸福院工程（主体框架五层半，一层面积300㎡）（重点项目）</t>
  </si>
  <si>
    <t>内春村</t>
  </si>
  <si>
    <t>内春村环村公路上路路段硬化工程（长140米，宽4米，厚0.18米）</t>
  </si>
  <si>
    <t>蓝田村</t>
  </si>
  <si>
    <t>福源祖厝至祖树坪公路硬化（长250米，宽4.5米，厚0.18米）</t>
  </si>
  <si>
    <t>进德村</t>
  </si>
  <si>
    <t>进德村尾村至马头桥河道治理工程（长870米，溪堤岸宽度2米）</t>
  </si>
  <si>
    <t>益岭村</t>
  </si>
  <si>
    <t>益岭村坪尾至火林单路基拓宽工程（长1500米，宽2.5米）</t>
  </si>
  <si>
    <t>湖坂村</t>
  </si>
  <si>
    <t>湖坂村水尾拦水坝（坝宽58米，高28米）</t>
  </si>
  <si>
    <t>祥华乡</t>
  </si>
  <si>
    <t>小道村</t>
  </si>
  <si>
    <t>老人文化广场挡土墙工程（长120m，高3m）（重点项目）</t>
  </si>
  <si>
    <t>美仑村</t>
  </si>
  <si>
    <t>石草洋至打铁墘公路硬化工程（宽3.5m，长660m，厚0.18米）（重点项目）</t>
  </si>
  <si>
    <t>旧寨村</t>
  </si>
  <si>
    <t>县道X361线到和尚慕角落公路拓宽硬化工程（长400米，宽5米，厚0.18米）（重点项目）</t>
  </si>
  <si>
    <t>白玉村</t>
  </si>
  <si>
    <t>上山角落墘头公路建设（长240米，宽4.5米）</t>
  </si>
  <si>
    <t>美西村</t>
  </si>
  <si>
    <t>居家养老服务中心外墙装修工程（块料墙面900㎡）</t>
  </si>
  <si>
    <t>白荇村</t>
  </si>
  <si>
    <t>白珩村Y035线上社至蟹形仔公路K0+126-170右侧挡土墙工程（长48.7m，202.2m³）</t>
  </si>
  <si>
    <t>后洋村</t>
  </si>
  <si>
    <t>308线路灯及中国结工程（160盏）</t>
  </si>
  <si>
    <t>祥华村</t>
  </si>
  <si>
    <t>祥华村德安角落连接路线工程（长400m，宽3.5m，厚0.18米）</t>
  </si>
  <si>
    <t>福新村</t>
  </si>
  <si>
    <t>和春至福新公路养护专项工程（护肩232.18m³）</t>
  </si>
  <si>
    <t>祥地村</t>
  </si>
  <si>
    <t>祥地村农业主题公园亮化工程（景观路灯40盏，灯带约400米）</t>
  </si>
  <si>
    <t>河图村</t>
  </si>
  <si>
    <t>河图村C262线大坂林公路挡墙建设工程（长105米，宽1.7米，高10米)</t>
  </si>
  <si>
    <t>珍山村</t>
  </si>
  <si>
    <t>珍山至白坂公路路面硬化工程(宽4.5m，长2km，厚0.18米)</t>
  </si>
  <si>
    <t>白坂村</t>
  </si>
  <si>
    <t>白坂村双溪口段公路排水沟工程（长900米，宽0.4米）</t>
  </si>
  <si>
    <t>石狮村</t>
  </si>
  <si>
    <t>石狮村庵格、大坪角落公路亮化工程（60盏）</t>
  </si>
  <si>
    <t>感德镇</t>
  </si>
  <si>
    <t>岭西村</t>
  </si>
  <si>
    <t>香岭至光林头角落公路硬化（长500米，宽3.5米，厚0.18米）（重点项目）</t>
  </si>
  <si>
    <t>石门村</t>
  </si>
  <si>
    <t>保生大帝纪念馆文化广场提升工程(微景观、绿化改造600平方米、景观石）（重点项目）</t>
  </si>
  <si>
    <t>五甲村</t>
  </si>
  <si>
    <t>村内角落公路硬化（长500米，宽3米，厚0.18米）</t>
  </si>
  <si>
    <t>大格村</t>
  </si>
  <si>
    <t>石迈角落路灯工程建设（70盏）</t>
  </si>
  <si>
    <t>槐东村</t>
  </si>
  <si>
    <t>溪堤护岸（高2米，厚平均1米，长120米)</t>
  </si>
  <si>
    <t>华地村</t>
  </si>
  <si>
    <t>平田垵角落道路拓宽硬化（长300米，宽3.5米，厚0.18米）</t>
  </si>
  <si>
    <t>槐川村</t>
  </si>
  <si>
    <t>路灯建设（100盏）</t>
  </si>
  <si>
    <t>霞庭村</t>
  </si>
  <si>
    <t>草埔尾角落公路硬化（长500米，宽5米，厚0.18米）</t>
  </si>
  <si>
    <t>炉地村</t>
  </si>
  <si>
    <t>炉地角落环村路拓宽硬化（长500米，宽2米，厚0.18米）</t>
  </si>
  <si>
    <t>洪佑村</t>
  </si>
  <si>
    <t>布兜至高坪头路灯建设（160盏）</t>
  </si>
  <si>
    <t>霞春村</t>
  </si>
  <si>
    <t>英仔前角落公路硬化（长500米，宽3.5米，厚0.18米）</t>
  </si>
  <si>
    <t>洋山村</t>
  </si>
  <si>
    <t>岭头角落路灯建设（50盏）</t>
  </si>
  <si>
    <t>岐阳村</t>
  </si>
  <si>
    <t>大岭头至茶林湖公路硬化二期（长600米，宽3.5米，厚0.18米）</t>
  </si>
  <si>
    <t>槐扬村</t>
  </si>
  <si>
    <t>村内主干道拓宽硬化（长500米，宽2米，厚0.18米）</t>
  </si>
  <si>
    <t>芦田镇</t>
  </si>
  <si>
    <t>朝阳村</t>
  </si>
  <si>
    <t>朝阳村后格头至吃水坝太阳能路灯安装工程（40盏；170盏有线路灯维修并加装太阳能中国结）</t>
  </si>
  <si>
    <t>石盘村</t>
  </si>
  <si>
    <t>石盘村内堀角落中坂洋至溪尾路面拓宽及水泥硬化工程（长200米，宽4米、厚度18cm）</t>
  </si>
  <si>
    <t>招坑村</t>
  </si>
  <si>
    <t>招坑村头堀角落公路硬化建设（长220米，宽3.5米、厚度18cm）</t>
  </si>
  <si>
    <t>红村村</t>
  </si>
  <si>
    <t>县道X361线至红村秋尾岭路段路面拓宽硬化（长260米，宽2米、厚度18cm）</t>
  </si>
  <si>
    <t>福岭村</t>
  </si>
  <si>
    <t>福岭村大埔角落道路硬化工程（长220米，宽3.5米、厚度18cm）</t>
  </si>
  <si>
    <t>芦田村</t>
  </si>
  <si>
    <t>芦田村东山角落鲤溪桥建设（长11米、宽7米）</t>
  </si>
  <si>
    <t>白濑镇</t>
  </si>
  <si>
    <t>寨坂村</t>
  </si>
  <si>
    <t>寨坂村中内堀亮化工程维修项目（省道307线下坂桥头至内堀龙江湾路段的太阳能路灯100盏)</t>
  </si>
  <si>
    <t>下镇村</t>
  </si>
  <si>
    <t>下镇盘古小桥危桥改建工程（桥梁净跨16米，桥梁高0.8米，公路连接线20米，路宽7米，厚度0.20米）</t>
  </si>
  <si>
    <t>长基村</t>
  </si>
  <si>
    <t>村洋中文化公园项目（挡土墙长50米宽1米、绿化500平方、排涵管40米、总面积1800平方）</t>
  </si>
  <si>
    <t>上格村</t>
  </si>
  <si>
    <t>上格村佛子格角落公路硬化工程（路面水泥硬化，长度500米，宽度4.5米，厚度0.18米，护栏及交通标志等配套设施）</t>
  </si>
  <si>
    <t>福田乡</t>
  </si>
  <si>
    <t>丰田村</t>
  </si>
  <si>
    <t>361县道八公里小桥危桥改造工程（长9米、宽7.5米）</t>
  </si>
  <si>
    <t>福前社区</t>
  </si>
  <si>
    <t>洋婆山至炉村角落公路路灯工程（总长6公里，共120盏）</t>
  </si>
  <si>
    <t>丰都村</t>
  </si>
  <si>
    <t>岭富引水水坝头建设工程（长150米，宽50厘米，高50厘米）</t>
  </si>
  <si>
    <t>尾洋村</t>
  </si>
  <si>
    <t>丰都至尾洋路段挡土墙3处（长45米、高3.2米、平均厚度1.5米）</t>
  </si>
  <si>
    <t>桃舟乡</t>
  </si>
  <si>
    <t>莲山村</t>
  </si>
  <si>
    <t>莲山村莲地角落溪尾坂河道整治工程（河道总长320米，高2.6米，宽0.6米）（重点项目）</t>
  </si>
  <si>
    <t>达新村</t>
  </si>
  <si>
    <t>村口口袋公园及晋江源头公园提升建设（LED100盏，景观树80棵、灯带450米、反射灯60盏）（重点项目）</t>
  </si>
  <si>
    <t>南坑村</t>
  </si>
  <si>
    <t>339县道至光蒲厝道路（硬化长120米 宽3米 厚度0.18米  、  庵后路至连才厝道路硬化长130米 宽3米 厚度0.18米 、 坝仔头至连文厝道路硬化长190米 宽3米 厚度0.18米）</t>
  </si>
  <si>
    <t>棠棣村</t>
  </si>
  <si>
    <t>山尾垅道路硬化（长250米、宽3.5米，厚度0.18米，水沟硬化250米）</t>
  </si>
  <si>
    <t>大坪乡</t>
  </si>
  <si>
    <t>香仑村</t>
  </si>
  <si>
    <t>香仑村大厝角落加宽工程（长约200米，宽1.5米）</t>
  </si>
  <si>
    <t>双美村</t>
  </si>
  <si>
    <t>上加美至大路坑路段约1公里排险（路边山坡土渣石块，清除约1500方)</t>
  </si>
  <si>
    <t>福美村</t>
  </si>
  <si>
    <t>萍福公路上段部分路基扩宽（萍州至福美旧路长约150米，宽约2米）</t>
  </si>
  <si>
    <t>前洋村</t>
  </si>
  <si>
    <t>前洋村1.2.5组水渠灌溉工程（长约850米，宽50cm（留一留二角落））</t>
  </si>
  <si>
    <t>萍州村</t>
  </si>
  <si>
    <t xml:space="preserve">萍州村萍福路（树英厂门口）路基土石方填实、路面硬化工程（全长200米，宽6.5米，厚0.18米）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</si>
</sst>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2"/>
      <name val="新細明體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2"/>
      <color indexed="20"/>
      <name val="仿宋_GB2312"/>
      <family val="3"/>
    </font>
    <font>
      <sz val="11"/>
      <color indexed="16"/>
      <name val="Tahoma"/>
      <family val="2"/>
    </font>
    <font>
      <sz val="12"/>
      <color indexed="17"/>
      <name val="仿宋_GB2312"/>
      <family val="3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9"/>
      <name val="Cambria"/>
      <family val="0"/>
    </font>
    <font>
      <sz val="8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0" borderId="0" applyNumberFormat="0" applyFill="0" applyBorder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27" fillId="2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0" borderId="0">
      <alignment vertical="center"/>
      <protection/>
    </xf>
    <xf numFmtId="0" fontId="31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2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126" applyFont="1" applyFill="1" applyAlignment="1">
      <alignment horizontal="center"/>
      <protection/>
    </xf>
    <xf numFmtId="0" fontId="3" fillId="0" borderId="0" xfId="126" applyFont="1" applyFill="1" applyAlignment="1">
      <alignment horizontal="left" wrapText="1"/>
      <protection/>
    </xf>
    <xf numFmtId="0" fontId="4" fillId="0" borderId="0" xfId="126" applyFont="1" applyFill="1" applyAlignment="1">
      <alignment horizontal="center"/>
      <protection/>
    </xf>
    <xf numFmtId="0" fontId="0" fillId="0" borderId="10" xfId="126" applyFont="1" applyBorder="1" applyAlignment="1">
      <alignment horizontal="left"/>
      <protection/>
    </xf>
    <xf numFmtId="0" fontId="0" fillId="0" borderId="10" xfId="126" applyFont="1" applyBorder="1" applyAlignment="1">
      <alignment horizontal="center"/>
      <protection/>
    </xf>
    <xf numFmtId="0" fontId="0" fillId="0" borderId="10" xfId="126" applyFont="1" applyFill="1" applyBorder="1" applyAlignment="1">
      <alignment horizontal="center"/>
      <protection/>
    </xf>
    <xf numFmtId="176" fontId="2" fillId="0" borderId="10" xfId="126" applyNumberFormat="1" applyFont="1" applyFill="1" applyBorder="1" applyAlignment="1">
      <alignment horizontal="center"/>
      <protection/>
    </xf>
    <xf numFmtId="0" fontId="0" fillId="0" borderId="0" xfId="126" applyFont="1" applyFill="1" applyAlignment="1">
      <alignment horizontal="left" wrapText="1"/>
      <protection/>
    </xf>
    <xf numFmtId="177" fontId="2" fillId="0" borderId="0" xfId="126" applyNumberFormat="1" applyFont="1" applyFill="1" applyAlignment="1">
      <alignment horizontal="center"/>
      <protection/>
    </xf>
    <xf numFmtId="0" fontId="2" fillId="0" borderId="0" xfId="126" applyFont="1" applyFill="1" applyAlignment="1">
      <alignment horizontal="center"/>
      <protection/>
    </xf>
    <xf numFmtId="0" fontId="2" fillId="0" borderId="11" xfId="126" applyFont="1" applyBorder="1" applyAlignment="1">
      <alignment horizontal="center" vertical="center" wrapText="1"/>
      <protection/>
    </xf>
    <xf numFmtId="0" fontId="36" fillId="0" borderId="11" xfId="126" applyFont="1" applyBorder="1" applyAlignment="1">
      <alignment horizontal="center" vertical="center" wrapText="1"/>
      <protection/>
    </xf>
    <xf numFmtId="0" fontId="36" fillId="0" borderId="11" xfId="126" applyFont="1" applyFill="1" applyBorder="1" applyAlignment="1">
      <alignment horizontal="center" vertical="center" wrapText="1"/>
      <protection/>
    </xf>
    <xf numFmtId="176" fontId="36" fillId="0" borderId="12" xfId="126" applyNumberFormat="1" applyFont="1" applyFill="1" applyBorder="1" applyAlignment="1">
      <alignment horizontal="center" vertical="center" wrapText="1"/>
      <protection/>
    </xf>
    <xf numFmtId="176" fontId="36" fillId="0" borderId="13" xfId="126" applyNumberFormat="1" applyFont="1" applyFill="1" applyBorder="1" applyAlignment="1">
      <alignment horizontal="center" vertical="center" wrapText="1"/>
      <protection/>
    </xf>
    <xf numFmtId="0" fontId="36" fillId="0" borderId="14" xfId="126" applyFont="1" applyFill="1" applyBorder="1" applyAlignment="1">
      <alignment horizontal="center" vertical="center" wrapText="1"/>
      <protection/>
    </xf>
    <xf numFmtId="177" fontId="36" fillId="0" borderId="14" xfId="126" applyNumberFormat="1" applyFont="1" applyFill="1" applyBorder="1" applyAlignment="1">
      <alignment horizontal="center" vertical="center" wrapText="1"/>
      <protection/>
    </xf>
    <xf numFmtId="176" fontId="36" fillId="0" borderId="14" xfId="126" applyNumberFormat="1" applyFont="1" applyFill="1" applyBorder="1" applyAlignment="1">
      <alignment horizontal="center" vertical="center" wrapText="1"/>
      <protection/>
    </xf>
    <xf numFmtId="0" fontId="36" fillId="0" borderId="15" xfId="126" applyFont="1" applyFill="1" applyBorder="1" applyAlignment="1">
      <alignment horizontal="center" vertical="center" wrapText="1"/>
      <protection/>
    </xf>
    <xf numFmtId="177" fontId="36" fillId="0" borderId="15" xfId="126" applyNumberFormat="1" applyFont="1" applyFill="1" applyBorder="1" applyAlignment="1">
      <alignment horizontal="center" vertical="center" wrapText="1"/>
      <protection/>
    </xf>
    <xf numFmtId="176" fontId="36" fillId="0" borderId="16" xfId="126" applyNumberFormat="1" applyFont="1" applyFill="1" applyBorder="1" applyAlignment="1">
      <alignment horizontal="center" vertical="center" wrapText="1"/>
      <protection/>
    </xf>
    <xf numFmtId="0" fontId="36" fillId="0" borderId="16" xfId="126" applyFont="1" applyFill="1" applyBorder="1" applyAlignment="1">
      <alignment horizontal="center" vertical="center" wrapText="1"/>
      <protection/>
    </xf>
    <xf numFmtId="177" fontId="36" fillId="0" borderId="16" xfId="126" applyNumberFormat="1" applyFont="1" applyFill="1" applyBorder="1" applyAlignment="1">
      <alignment horizontal="center" vertical="center" wrapText="1"/>
      <protection/>
    </xf>
    <xf numFmtId="0" fontId="2" fillId="0" borderId="14" xfId="126" applyFont="1" applyBorder="1" applyAlignment="1">
      <alignment horizontal="center" vertical="center" wrapText="1"/>
      <protection/>
    </xf>
    <xf numFmtId="0" fontId="36" fillId="0" borderId="14" xfId="126" applyFont="1" applyBorder="1" applyAlignment="1">
      <alignment horizontal="center" vertical="center" wrapText="1"/>
      <protection/>
    </xf>
    <xf numFmtId="176" fontId="37" fillId="0" borderId="11" xfId="126" applyNumberFormat="1" applyFont="1" applyFill="1" applyBorder="1" applyAlignment="1">
      <alignment horizontal="center" vertical="center" wrapText="1"/>
      <protection/>
    </xf>
    <xf numFmtId="177" fontId="37" fillId="0" borderId="11" xfId="126" applyNumberFormat="1" applyFont="1" applyFill="1" applyBorder="1" applyAlignment="1">
      <alignment horizontal="center" vertical="center" wrapText="1"/>
      <protection/>
    </xf>
    <xf numFmtId="0" fontId="5" fillId="0" borderId="11" xfId="126" applyFont="1" applyBorder="1" applyAlignment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176" fontId="36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0" fontId="36" fillId="0" borderId="11" xfId="95" applyFont="1" applyFill="1" applyBorder="1" applyAlignment="1">
      <alignment horizontal="center" vertical="center"/>
      <protection/>
    </xf>
    <xf numFmtId="176" fontId="36" fillId="0" borderId="11" xfId="0" applyNumberFormat="1" applyFont="1" applyFill="1" applyBorder="1" applyAlignment="1">
      <alignment horizontal="center" vertical="center"/>
    </xf>
    <xf numFmtId="0" fontId="36" fillId="0" borderId="11" xfId="95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36" fillId="0" borderId="11" xfId="126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36" fillId="24" borderId="11" xfId="0" applyFont="1" applyFill="1" applyBorder="1" applyAlignment="1" applyProtection="1">
      <alignment horizontal="left" vertical="center" wrapText="1"/>
      <protection/>
    </xf>
    <xf numFmtId="0" fontId="36" fillId="24" borderId="11" xfId="0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176" fontId="36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126" applyNumberFormat="1" applyFont="1" applyFill="1" applyAlignment="1">
      <alignment horizontal="center"/>
      <protection/>
    </xf>
    <xf numFmtId="0" fontId="0" fillId="0" borderId="0" xfId="126" applyFont="1" applyAlignment="1">
      <alignment horizontal="center"/>
      <protection/>
    </xf>
    <xf numFmtId="0" fontId="36" fillId="0" borderId="17" xfId="126" applyFont="1" applyBorder="1" applyAlignment="1">
      <alignment horizontal="center" vertical="center" wrapText="1"/>
      <protection/>
    </xf>
    <xf numFmtId="0" fontId="36" fillId="0" borderId="16" xfId="126" applyFont="1" applyBorder="1" applyAlignment="1">
      <alignment horizontal="center" vertical="center" wrapText="1"/>
      <protection/>
    </xf>
    <xf numFmtId="177" fontId="36" fillId="0" borderId="14" xfId="126" applyNumberFormat="1" applyFont="1" applyBorder="1" applyAlignment="1">
      <alignment horizontal="center" vertical="center" wrapText="1"/>
      <protection/>
    </xf>
    <xf numFmtId="177" fontId="37" fillId="0" borderId="11" xfId="126" applyNumberFormat="1" applyFont="1" applyBorder="1" applyAlignment="1">
      <alignment horizontal="center" vertical="center" wrapText="1"/>
      <protection/>
    </xf>
    <xf numFmtId="176" fontId="36" fillId="0" borderId="11" xfId="0" applyNumberFormat="1" applyFont="1" applyFill="1" applyBorder="1" applyAlignment="1">
      <alignment horizontal="center" vertical="center" wrapText="1"/>
    </xf>
    <xf numFmtId="177" fontId="0" fillId="0" borderId="0" xfId="126" applyNumberFormat="1" applyFont="1" applyAlignment="1">
      <alignment horizontal="center"/>
      <protection/>
    </xf>
    <xf numFmtId="0" fontId="2" fillId="0" borderId="10" xfId="126" applyFont="1" applyBorder="1" applyAlignment="1">
      <alignment horizontal="center"/>
      <protection/>
    </xf>
    <xf numFmtId="176" fontId="2" fillId="0" borderId="10" xfId="126" applyNumberFormat="1" applyFont="1" applyBorder="1" applyAlignment="1">
      <alignment horizontal="center"/>
      <protection/>
    </xf>
    <xf numFmtId="0" fontId="36" fillId="0" borderId="13" xfId="126" applyFont="1" applyBorder="1" applyAlignment="1">
      <alignment horizontal="center" vertical="center" wrapText="1"/>
      <protection/>
    </xf>
    <xf numFmtId="176" fontId="36" fillId="0" borderId="14" xfId="126" applyNumberFormat="1" applyFont="1" applyBorder="1" applyAlignment="1">
      <alignment horizontal="center" vertical="center" wrapText="1"/>
      <protection/>
    </xf>
    <xf numFmtId="0" fontId="36" fillId="0" borderId="15" xfId="126" applyFont="1" applyBorder="1" applyAlignment="1">
      <alignment horizontal="center" vertical="center" wrapText="1"/>
      <protection/>
    </xf>
    <xf numFmtId="176" fontId="36" fillId="0" borderId="15" xfId="126" applyNumberFormat="1" applyFont="1" applyBorder="1" applyAlignment="1">
      <alignment horizontal="center" vertical="center" wrapText="1"/>
      <protection/>
    </xf>
    <xf numFmtId="177" fontId="36" fillId="0" borderId="16" xfId="126" applyNumberFormat="1" applyFont="1" applyBorder="1" applyAlignment="1">
      <alignment horizontal="center" vertical="center" wrapText="1"/>
      <protection/>
    </xf>
    <xf numFmtId="176" fontId="36" fillId="0" borderId="16" xfId="126" applyNumberFormat="1" applyFont="1" applyBorder="1" applyAlignment="1">
      <alignment horizontal="center" vertical="center" wrapText="1"/>
      <protection/>
    </xf>
    <xf numFmtId="176" fontId="37" fillId="0" borderId="11" xfId="126" applyNumberFormat="1" applyFont="1" applyBorder="1" applyAlignment="1">
      <alignment horizontal="center" vertical="center" wrapText="1"/>
      <protection/>
    </xf>
    <xf numFmtId="177" fontId="36" fillId="0" borderId="11" xfId="0" applyNumberFormat="1" applyFont="1" applyFill="1" applyBorder="1" applyAlignment="1" applyProtection="1">
      <alignment horizontal="center" vertical="center" wrapText="1"/>
      <protection/>
    </xf>
    <xf numFmtId="176" fontId="36" fillId="0" borderId="11" xfId="0" applyNumberFormat="1" applyFont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176" fontId="36" fillId="0" borderId="11" xfId="126" applyNumberFormat="1" applyFont="1" applyBorder="1" applyAlignment="1">
      <alignment horizontal="center" vertical="center" wrapText="1"/>
      <protection/>
    </xf>
    <xf numFmtId="176" fontId="36" fillId="0" borderId="11" xfId="126" applyNumberFormat="1" applyFont="1" applyBorder="1" applyAlignment="1">
      <alignment horizontal="center" wrapText="1"/>
      <protection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/>
    </xf>
    <xf numFmtId="176" fontId="36" fillId="24" borderId="11" xfId="0" applyNumberFormat="1" applyFont="1" applyFill="1" applyBorder="1" applyAlignment="1" applyProtection="1">
      <alignment horizontal="center" vertical="center"/>
      <protection/>
    </xf>
    <xf numFmtId="0" fontId="36" fillId="24" borderId="11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177" fontId="36" fillId="0" borderId="14" xfId="0" applyNumberFormat="1" applyFont="1" applyFill="1" applyBorder="1" applyAlignment="1" applyProtection="1">
      <alignment horizontal="center" vertical="center" wrapText="1"/>
      <protection/>
    </xf>
    <xf numFmtId="176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 applyProtection="1">
      <alignment horizontal="left" vertical="center"/>
      <protection/>
    </xf>
    <xf numFmtId="0" fontId="36" fillId="24" borderId="11" xfId="126" applyFont="1" applyFill="1" applyBorder="1" applyAlignment="1">
      <alignment horizontal="center" vertical="center" wrapText="1"/>
      <protection/>
    </xf>
    <xf numFmtId="178" fontId="36" fillId="0" borderId="11" xfId="126" applyNumberFormat="1" applyFont="1" applyBorder="1" applyAlignment="1">
      <alignment horizontal="center" vertical="center" wrapText="1"/>
      <protection/>
    </xf>
    <xf numFmtId="0" fontId="36" fillId="0" borderId="15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 shrinkToFit="1"/>
      <protection/>
    </xf>
    <xf numFmtId="177" fontId="36" fillId="0" borderId="11" xfId="126" applyNumberFormat="1" applyFont="1" applyBorder="1" applyAlignment="1">
      <alignment horizontal="center" vertical="center" wrapText="1"/>
      <protection/>
    </xf>
    <xf numFmtId="176" fontId="36" fillId="0" borderId="11" xfId="0" applyNumberFormat="1" applyFont="1" applyFill="1" applyBorder="1" applyAlignment="1" applyProtection="1">
      <alignment horizontal="center" vertical="center" wrapText="1"/>
      <protection/>
    </xf>
    <xf numFmtId="177" fontId="36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177" fontId="36" fillId="0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 applyProtection="1">
      <alignment horizontal="left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176" fontId="36" fillId="0" borderId="11" xfId="126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 applyProtection="1">
      <alignment horizontal="center" vertical="center" wrapText="1"/>
      <protection/>
    </xf>
    <xf numFmtId="49" fontId="36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176" fontId="36" fillId="0" borderId="1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176" fontId="36" fillId="0" borderId="11" xfId="0" applyNumberFormat="1" applyFont="1" applyBorder="1" applyAlignment="1">
      <alignment horizontal="center" vertical="center" wrapText="1"/>
    </xf>
    <xf numFmtId="176" fontId="36" fillId="0" borderId="19" xfId="126" applyNumberFormat="1" applyFont="1" applyBorder="1" applyAlignment="1">
      <alignment horizontal="center" vertical="center" wrapText="1"/>
      <protection/>
    </xf>
    <xf numFmtId="0" fontId="36" fillId="0" borderId="16" xfId="0" applyFont="1" applyBorder="1" applyAlignment="1">
      <alignment horizontal="center" vertical="center" wrapText="1"/>
    </xf>
    <xf numFmtId="176" fontId="36" fillId="0" borderId="16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 applyProtection="1">
      <alignment horizontal="center" wrapText="1"/>
      <protection/>
    </xf>
    <xf numFmtId="176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77" applyFont="1" applyFill="1" applyBorder="1" applyAlignment="1" applyProtection="1">
      <alignment horizontal="center" vertical="center" wrapText="1"/>
      <protection/>
    </xf>
    <xf numFmtId="177" fontId="36" fillId="0" borderId="20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11" xfId="95" applyFont="1" applyFill="1" applyBorder="1" applyAlignment="1">
      <alignment horizontal="center" vertical="center" wrapText="1"/>
      <protection/>
    </xf>
    <xf numFmtId="0" fontId="36" fillId="0" borderId="11" xfId="95" applyFont="1" applyFill="1" applyBorder="1" applyAlignment="1">
      <alignment horizontal="center" vertical="center" wrapText="1"/>
      <protection/>
    </xf>
    <xf numFmtId="0" fontId="36" fillId="0" borderId="11" xfId="126" applyFont="1" applyFill="1" applyBorder="1" applyAlignment="1">
      <alignment horizontal="left" vertical="center" wrapText="1"/>
      <protection/>
    </xf>
    <xf numFmtId="177" fontId="36" fillId="0" borderId="11" xfId="126" applyNumberFormat="1" applyFont="1" applyFill="1" applyBorder="1" applyAlignment="1">
      <alignment horizontal="center" vertical="center" wrapText="1"/>
      <protection/>
    </xf>
    <xf numFmtId="176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6" fillId="0" borderId="20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/>
    </xf>
    <xf numFmtId="176" fontId="36" fillId="0" borderId="11" xfId="126" applyNumberFormat="1" applyFont="1" applyFill="1" applyBorder="1" applyAlignment="1">
      <alignment horizontal="center" vertical="center" wrapText="1"/>
      <protection/>
    </xf>
    <xf numFmtId="176" fontId="36" fillId="0" borderId="11" xfId="0" applyNumberFormat="1" applyFont="1" applyFill="1" applyBorder="1" applyAlignment="1" applyProtection="1">
      <alignment horizontal="center"/>
      <protection/>
    </xf>
    <xf numFmtId="176" fontId="36" fillId="0" borderId="14" xfId="126" applyNumberFormat="1" applyFont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top" wrapText="1"/>
      <protection/>
    </xf>
    <xf numFmtId="176" fontId="36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177" fontId="36" fillId="0" borderId="1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77" fontId="36" fillId="0" borderId="11" xfId="79" applyNumberFormat="1" applyFont="1" applyFill="1" applyBorder="1" applyAlignment="1">
      <alignment horizontal="center" vertical="center" wrapText="1"/>
      <protection/>
    </xf>
    <xf numFmtId="176" fontId="36" fillId="0" borderId="11" xfId="79" applyNumberFormat="1" applyFont="1" applyFill="1" applyBorder="1" applyAlignment="1">
      <alignment horizontal="center" vertical="center" wrapText="1"/>
      <protection/>
    </xf>
    <xf numFmtId="177" fontId="36" fillId="0" borderId="11" xfId="79" applyNumberFormat="1" applyFont="1" applyBorder="1" applyAlignment="1">
      <alignment horizontal="center" vertical="center" wrapText="1"/>
      <protection/>
    </xf>
    <xf numFmtId="0" fontId="36" fillId="0" borderId="11" xfId="79" applyFont="1" applyBorder="1" applyAlignment="1">
      <alignment horizontal="center" vertical="center" wrapText="1"/>
      <protection/>
    </xf>
    <xf numFmtId="176" fontId="36" fillId="0" borderId="11" xfId="79" applyNumberFormat="1" applyFont="1" applyBorder="1" applyAlignment="1">
      <alignment horizontal="center" vertical="center" wrapText="1"/>
      <protection/>
    </xf>
  </cellXfs>
  <cellStyles count="13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Hyperlink" xfId="24"/>
    <cellStyle name="差_Sheet1_Sheet1_1" xfId="25"/>
    <cellStyle name="60% - 强调文字颜色 3" xfId="26"/>
    <cellStyle name="Percent" xfId="27"/>
    <cellStyle name="RowLevel_0" xfId="28"/>
    <cellStyle name="Followed Hyperlink" xfId="29"/>
    <cellStyle name="注释" xfId="30"/>
    <cellStyle name="常规 6" xfId="31"/>
    <cellStyle name="ColLevel_5" xfId="32"/>
    <cellStyle name="标题 4" xfId="33"/>
    <cellStyle name="差_2015年项目库" xfId="34"/>
    <cellStyle name="60% - 强调文字颜色 2" xfId="35"/>
    <cellStyle name="警告文本" xfId="36"/>
    <cellStyle name="标题" xfId="37"/>
    <cellStyle name="解释性文本" xfId="38"/>
    <cellStyle name="常规 8" xfId="39"/>
    <cellStyle name="ColLevel_7" xfId="40"/>
    <cellStyle name="标题 1" xfId="41"/>
    <cellStyle name="常规 2_2016-2018年项目库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RowLevel_2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好_2014年项目库_2016年美丽乡村" xfId="60"/>
    <cellStyle name="40% - 强调文字颜色 1" xfId="61"/>
    <cellStyle name="RowLevel_5" xfId="62"/>
    <cellStyle name="20% - 强调文字颜色 2" xfId="63"/>
    <cellStyle name="40% - 强调文字颜色 2" xfId="64"/>
    <cellStyle name="RowLevel_6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ColLevel_0" xfId="76"/>
    <cellStyle name="常规 2" xfId="77"/>
    <cellStyle name="ColLevel_1" xfId="78"/>
    <cellStyle name="常规 3" xfId="79"/>
    <cellStyle name="ColLevel_2" xfId="80"/>
    <cellStyle name="常规 4" xfId="81"/>
    <cellStyle name="ColLevel_3" xfId="82"/>
    <cellStyle name="好_美丽乡村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差_2014年项目库" xfId="91"/>
    <cellStyle name="差_当年项目_1" xfId="92"/>
    <cellStyle name="差_2014年项目库_2016年美丽乡村" xfId="93"/>
    <cellStyle name="差_2015年项目库_2016年美丽乡村" xfId="94"/>
    <cellStyle name="常规 13" xfId="95"/>
    <cellStyle name="差_2016-2018年项目库" xfId="96"/>
    <cellStyle name="差_2016-2018年项目库_1" xfId="97"/>
    <cellStyle name="差_2016-2018年项目库_2016年美丽乡村" xfId="98"/>
    <cellStyle name="差_2016年美丽乡村" xfId="99"/>
    <cellStyle name="差_2016年项目库" xfId="100"/>
    <cellStyle name="差_2017年项目库" xfId="101"/>
    <cellStyle name="差_Sheet1" xfId="102"/>
    <cellStyle name="差_Sheet1_1" xfId="103"/>
    <cellStyle name="差_Sheet1_2" xfId="104"/>
    <cellStyle name="差_Sheet1_Sheet1" xfId="105"/>
    <cellStyle name="差_Sheet1_市级项目" xfId="106"/>
    <cellStyle name="差_Sheet2" xfId="107"/>
    <cellStyle name="差_不合格村" xfId="108"/>
    <cellStyle name="差_当年项目" xfId="109"/>
    <cellStyle name="差_第一批" xfId="110"/>
    <cellStyle name="差_扣减村" xfId="111"/>
    <cellStyle name="差_美丽乡村" xfId="112"/>
    <cellStyle name="差_美丽乡村_1" xfId="113"/>
    <cellStyle name="差_一事一议项目" xfId="114"/>
    <cellStyle name="差_一事一议项目_1" xfId="115"/>
    <cellStyle name="差_一事一议项目_2" xfId="116"/>
    <cellStyle name="差_一事一议项目_3" xfId="117"/>
    <cellStyle name="差_重点项目" xfId="118"/>
    <cellStyle name="常规 10" xfId="119"/>
    <cellStyle name="常规 11" xfId="120"/>
    <cellStyle name="常规 12" xfId="121"/>
    <cellStyle name="常规 2 3" xfId="122"/>
    <cellStyle name="常规 2 6" xfId="123"/>
    <cellStyle name="好_第一批" xfId="124"/>
    <cellStyle name="常规 9" xfId="125"/>
    <cellStyle name="常规_Sheet1" xfId="126"/>
    <cellStyle name="常规_Sheet1_Sheet1" xfId="127"/>
    <cellStyle name="好_2014年项目库" xfId="128"/>
    <cellStyle name="好_2015年项目库" xfId="129"/>
    <cellStyle name="好_2015年项目库_2016年美丽乡村" xfId="130"/>
    <cellStyle name="好_2016-2018年项目库" xfId="131"/>
    <cellStyle name="好_2016-2018年项目库_1" xfId="132"/>
    <cellStyle name="好_2016-2018年项目库_2016年美丽乡村" xfId="133"/>
    <cellStyle name="好_2016年美丽乡村" xfId="134"/>
    <cellStyle name="好_2016年项目库" xfId="135"/>
    <cellStyle name="好_2017年项目库" xfId="136"/>
    <cellStyle name="好_Sheet1" xfId="137"/>
    <cellStyle name="好_Sheet1_1" xfId="138"/>
    <cellStyle name="好_Sheet1_Sheet1" xfId="139"/>
    <cellStyle name="好_Sheet1_Sheet1_1" xfId="140"/>
    <cellStyle name="好_Sheet1_市级项目" xfId="141"/>
    <cellStyle name="好_不合格村" xfId="142"/>
    <cellStyle name="好_当年项目" xfId="143"/>
    <cellStyle name="好_当年项目_1" xfId="144"/>
    <cellStyle name="好_扣减村" xfId="145"/>
    <cellStyle name="好_一事一议项目" xfId="146"/>
    <cellStyle name="好_一事一议项目_1" xfId="147"/>
    <cellStyle name="好_一事一议项目_2" xfId="148"/>
    <cellStyle name="好_重点项目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3"/>
  <sheetViews>
    <sheetView tabSelected="1" zoomScale="110" zoomScaleNormal="110" workbookViewId="0" topLeftCell="A1">
      <pane ySplit="8" topLeftCell="A205" activePane="bottomLeft" state="frozen"/>
      <selection pane="bottomLeft" activeCell="F7" sqref="F7"/>
    </sheetView>
  </sheetViews>
  <sheetFormatPr defaultColWidth="9.00390625" defaultRowHeight="14.25"/>
  <cols>
    <col min="1" max="1" width="3.375" style="0" customWidth="1"/>
    <col min="2" max="2" width="6.125" style="3" customWidth="1"/>
    <col min="3" max="3" width="6.875" style="4" customWidth="1"/>
    <col min="4" max="4" width="5.75390625" style="5" customWidth="1"/>
    <col min="5" max="5" width="6.625" style="6" customWidth="1"/>
    <col min="6" max="6" width="43.625" style="7" customWidth="1"/>
    <col min="7" max="7" width="7.25390625" style="8" customWidth="1"/>
    <col min="8" max="8" width="4.375" style="9" customWidth="1"/>
    <col min="9" max="9" width="3.75390625" style="9" customWidth="1"/>
    <col min="10" max="10" width="4.25390625" style="9" customWidth="1"/>
    <col min="11" max="11" width="3.625" style="9" customWidth="1"/>
    <col min="12" max="12" width="4.00390625" style="9" customWidth="1"/>
    <col min="13" max="13" width="4.125" style="9" customWidth="1"/>
    <col min="14" max="14" width="7.50390625" style="10" customWidth="1"/>
    <col min="15" max="15" width="6.625" style="11" customWidth="1"/>
    <col min="16" max="16" width="3.875" style="11" customWidth="1"/>
    <col min="17" max="17" width="7.00390625" style="11" customWidth="1"/>
    <col min="18" max="18" width="4.125" style="11" customWidth="1"/>
    <col min="19" max="19" width="7.25390625" style="12" customWidth="1"/>
    <col min="20" max="20" width="6.625" style="12" customWidth="1"/>
    <col min="21" max="21" width="6.25390625" style="12" customWidth="1"/>
  </cols>
  <sheetData>
    <row r="1" spans="1:21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7.25" customHeight="1">
      <c r="A3" s="16"/>
      <c r="B3" s="17"/>
      <c r="C3" s="18"/>
      <c r="D3" s="19"/>
      <c r="E3" s="19"/>
      <c r="F3" s="20"/>
      <c r="G3" s="21"/>
      <c r="H3" s="22"/>
      <c r="I3" s="22"/>
      <c r="J3" s="22"/>
      <c r="K3" s="22"/>
      <c r="L3" s="22"/>
      <c r="M3" s="22"/>
      <c r="N3" s="60"/>
      <c r="O3" s="61"/>
      <c r="P3" s="61"/>
      <c r="Q3" s="67"/>
      <c r="R3" s="68" t="s">
        <v>2</v>
      </c>
      <c r="S3" s="69"/>
      <c r="T3" s="69"/>
      <c r="U3" s="69"/>
    </row>
    <row r="4" spans="1:21" ht="24" customHeight="1">
      <c r="A4" s="23" t="s">
        <v>3</v>
      </c>
      <c r="B4" s="24" t="s">
        <v>4</v>
      </c>
      <c r="C4" s="25"/>
      <c r="D4" s="26" t="s">
        <v>5</v>
      </c>
      <c r="E4" s="27"/>
      <c r="F4" s="28" t="s">
        <v>6</v>
      </c>
      <c r="G4" s="29" t="s">
        <v>7</v>
      </c>
      <c r="H4" s="25" t="s">
        <v>8</v>
      </c>
      <c r="I4" s="25"/>
      <c r="J4" s="25"/>
      <c r="K4" s="25"/>
      <c r="L4" s="25"/>
      <c r="M4" s="25"/>
      <c r="N4" s="26" t="s">
        <v>9</v>
      </c>
      <c r="O4" s="62"/>
      <c r="P4" s="62"/>
      <c r="Q4" s="70"/>
      <c r="R4" s="37" t="s">
        <v>10</v>
      </c>
      <c r="S4" s="71" t="s">
        <v>11</v>
      </c>
      <c r="T4" s="71" t="s">
        <v>12</v>
      </c>
      <c r="U4" s="71" t="s">
        <v>13</v>
      </c>
    </row>
    <row r="5" spans="1:21" ht="14.25">
      <c r="A5" s="23"/>
      <c r="B5" s="24" t="s">
        <v>14</v>
      </c>
      <c r="C5" s="25" t="s">
        <v>15</v>
      </c>
      <c r="D5" s="30" t="s">
        <v>16</v>
      </c>
      <c r="E5" s="30" t="s">
        <v>17</v>
      </c>
      <c r="F5" s="31"/>
      <c r="G5" s="32"/>
      <c r="H5" s="25" t="s">
        <v>18</v>
      </c>
      <c r="I5" s="25" t="s">
        <v>19</v>
      </c>
      <c r="J5" s="25"/>
      <c r="K5" s="25" t="s">
        <v>20</v>
      </c>
      <c r="L5" s="25"/>
      <c r="M5" s="25"/>
      <c r="N5" s="30" t="s">
        <v>21</v>
      </c>
      <c r="O5" s="37" t="s">
        <v>22</v>
      </c>
      <c r="P5" s="37" t="s">
        <v>23</v>
      </c>
      <c r="Q5" s="64" t="s">
        <v>24</v>
      </c>
      <c r="R5" s="72"/>
      <c r="S5" s="73"/>
      <c r="T5" s="73"/>
      <c r="U5" s="73"/>
    </row>
    <row r="6" spans="1:21" ht="24" customHeight="1">
      <c r="A6" s="23"/>
      <c r="B6" s="24"/>
      <c r="C6" s="25"/>
      <c r="D6" s="33"/>
      <c r="E6" s="33"/>
      <c r="F6" s="34"/>
      <c r="G6" s="35"/>
      <c r="H6" s="25"/>
      <c r="I6" s="25" t="s">
        <v>25</v>
      </c>
      <c r="J6" s="25" t="s">
        <v>26</v>
      </c>
      <c r="K6" s="25" t="s">
        <v>25</v>
      </c>
      <c r="L6" s="25" t="s">
        <v>27</v>
      </c>
      <c r="M6" s="25" t="s">
        <v>28</v>
      </c>
      <c r="N6" s="33"/>
      <c r="O6" s="63"/>
      <c r="P6" s="63"/>
      <c r="Q6" s="74"/>
      <c r="R6" s="63"/>
      <c r="S6" s="75"/>
      <c r="T6" s="75"/>
      <c r="U6" s="75"/>
    </row>
    <row r="7" spans="1:21" ht="14.25">
      <c r="A7" s="36"/>
      <c r="B7" s="37"/>
      <c r="C7" s="28"/>
      <c r="D7" s="30">
        <v>1</v>
      </c>
      <c r="E7" s="30">
        <v>2</v>
      </c>
      <c r="F7" s="28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30">
        <v>11</v>
      </c>
      <c r="O7" s="64">
        <v>12</v>
      </c>
      <c r="P7" s="37">
        <v>13</v>
      </c>
      <c r="Q7" s="64">
        <v>14</v>
      </c>
      <c r="R7" s="37">
        <v>15</v>
      </c>
      <c r="S7" s="71">
        <v>16</v>
      </c>
      <c r="T7" s="71">
        <v>17</v>
      </c>
      <c r="U7" s="71">
        <v>18</v>
      </c>
    </row>
    <row r="8" spans="1:21" s="1" customFormat="1" ht="17.25" customHeight="1">
      <c r="A8" s="23"/>
      <c r="B8" s="24"/>
      <c r="C8" s="25"/>
      <c r="D8" s="38">
        <f aca="true" t="shared" si="0" ref="D8:AC8">SUM(D9:D293)</f>
        <v>722002</v>
      </c>
      <c r="E8" s="38">
        <f t="shared" si="0"/>
        <v>511289</v>
      </c>
      <c r="F8" s="39">
        <f t="shared" si="0"/>
        <v>0</v>
      </c>
      <c r="G8" s="39">
        <f t="shared" si="0"/>
        <v>93659017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8">
        <f t="shared" si="0"/>
        <v>46561818</v>
      </c>
      <c r="O8" s="65">
        <f t="shared" si="0"/>
        <v>9312360</v>
      </c>
      <c r="P8" s="65">
        <f t="shared" si="0"/>
        <v>0</v>
      </c>
      <c r="Q8" s="65">
        <f t="shared" si="0"/>
        <v>37249458</v>
      </c>
      <c r="R8" s="65">
        <f t="shared" si="0"/>
        <v>0</v>
      </c>
      <c r="S8" s="76">
        <f t="shared" si="0"/>
        <v>44617174</v>
      </c>
      <c r="T8" s="76">
        <f t="shared" si="0"/>
        <v>260850</v>
      </c>
      <c r="U8" s="76">
        <f t="shared" si="0"/>
        <v>2219175</v>
      </c>
    </row>
    <row r="9" spans="1:21" s="1" customFormat="1" ht="33" customHeight="1">
      <c r="A9" s="40">
        <v>1</v>
      </c>
      <c r="B9" s="24" t="s">
        <v>29</v>
      </c>
      <c r="C9" s="41" t="s">
        <v>30</v>
      </c>
      <c r="D9" s="41">
        <v>3769</v>
      </c>
      <c r="E9" s="42">
        <v>2641</v>
      </c>
      <c r="F9" s="43" t="s">
        <v>31</v>
      </c>
      <c r="G9" s="41">
        <v>493300</v>
      </c>
      <c r="H9" s="41"/>
      <c r="I9" s="41"/>
      <c r="J9" s="41"/>
      <c r="K9" s="41"/>
      <c r="L9" s="41"/>
      <c r="M9" s="41"/>
      <c r="N9" s="42">
        <v>194198</v>
      </c>
      <c r="O9" s="41">
        <f>INT(N9*0.2+0.5)</f>
        <v>38840</v>
      </c>
      <c r="P9" s="41"/>
      <c r="Q9" s="77">
        <f>N9-O9</f>
        <v>155358</v>
      </c>
      <c r="R9" s="41"/>
      <c r="S9" s="42">
        <v>220000</v>
      </c>
      <c r="T9" s="42">
        <v>79102</v>
      </c>
      <c r="U9" s="42"/>
    </row>
    <row r="10" spans="1:21" s="1" customFormat="1" ht="22.5">
      <c r="A10" s="40">
        <v>2</v>
      </c>
      <c r="B10" s="24" t="s">
        <v>32</v>
      </c>
      <c r="C10" s="41" t="s">
        <v>33</v>
      </c>
      <c r="D10" s="41">
        <v>1911</v>
      </c>
      <c r="E10" s="42">
        <f>INT(D10*0.7+0.5)</f>
        <v>1338</v>
      </c>
      <c r="F10" s="43" t="s">
        <v>34</v>
      </c>
      <c r="G10" s="41">
        <v>350000</v>
      </c>
      <c r="H10" s="42"/>
      <c r="I10" s="41"/>
      <c r="J10" s="42"/>
      <c r="K10" s="42"/>
      <c r="L10" s="41"/>
      <c r="M10" s="42"/>
      <c r="N10" s="42">
        <v>250000</v>
      </c>
      <c r="O10" s="41">
        <f aca="true" t="shared" si="1" ref="O10:O73">INT(N10*0.2+0.5)</f>
        <v>50000</v>
      </c>
      <c r="P10" s="55"/>
      <c r="Q10" s="77">
        <f aca="true" t="shared" si="2" ref="Q10:Q73">N10-O10</f>
        <v>200000</v>
      </c>
      <c r="R10" s="55"/>
      <c r="S10" s="59">
        <f aca="true" t="shared" si="3" ref="S10:S13">G10-N10</f>
        <v>100000</v>
      </c>
      <c r="T10" s="78"/>
      <c r="U10" s="78"/>
    </row>
    <row r="11" spans="1:21" s="1" customFormat="1" ht="33.75">
      <c r="A11" s="40">
        <v>3</v>
      </c>
      <c r="B11" s="24" t="s">
        <v>32</v>
      </c>
      <c r="C11" s="41" t="s">
        <v>35</v>
      </c>
      <c r="D11" s="41">
        <v>2266</v>
      </c>
      <c r="E11" s="42">
        <f aca="true" t="shared" si="4" ref="E11:E29">INT(D11*0.7+0.5)</f>
        <v>1586</v>
      </c>
      <c r="F11" s="43" t="s">
        <v>36</v>
      </c>
      <c r="G11" s="41">
        <v>320000</v>
      </c>
      <c r="H11" s="42"/>
      <c r="I11" s="41"/>
      <c r="J11" s="42"/>
      <c r="K11" s="42"/>
      <c r="L11" s="41"/>
      <c r="M11" s="42"/>
      <c r="N11" s="42">
        <v>300000</v>
      </c>
      <c r="O11" s="41">
        <f t="shared" si="1"/>
        <v>60000</v>
      </c>
      <c r="P11" s="55"/>
      <c r="Q11" s="77">
        <f t="shared" si="2"/>
        <v>240000</v>
      </c>
      <c r="R11" s="55"/>
      <c r="S11" s="59">
        <f t="shared" si="3"/>
        <v>20000</v>
      </c>
      <c r="T11" s="78"/>
      <c r="U11" s="78"/>
    </row>
    <row r="12" spans="1:21" s="1" customFormat="1" ht="22.5">
      <c r="A12" s="40">
        <v>4</v>
      </c>
      <c r="B12" s="24" t="s">
        <v>32</v>
      </c>
      <c r="C12" s="41" t="s">
        <v>37</v>
      </c>
      <c r="D12" s="41">
        <v>3785</v>
      </c>
      <c r="E12" s="42">
        <f t="shared" si="4"/>
        <v>2650</v>
      </c>
      <c r="F12" s="43" t="s">
        <v>38</v>
      </c>
      <c r="G12" s="41">
        <v>780000</v>
      </c>
      <c r="H12" s="42"/>
      <c r="I12" s="41"/>
      <c r="J12" s="42"/>
      <c r="K12" s="42"/>
      <c r="L12" s="41"/>
      <c r="M12" s="42"/>
      <c r="N12" s="42">
        <v>250000</v>
      </c>
      <c r="O12" s="41">
        <f t="shared" si="1"/>
        <v>50000</v>
      </c>
      <c r="P12" s="55"/>
      <c r="Q12" s="77">
        <f t="shared" si="2"/>
        <v>200000</v>
      </c>
      <c r="R12" s="55"/>
      <c r="S12" s="59">
        <f t="shared" si="3"/>
        <v>530000</v>
      </c>
      <c r="T12" s="79"/>
      <c r="U12" s="79"/>
    </row>
    <row r="13" spans="1:21" s="1" customFormat="1" ht="14.25">
      <c r="A13" s="40">
        <v>5</v>
      </c>
      <c r="B13" s="24" t="s">
        <v>32</v>
      </c>
      <c r="C13" s="41" t="s">
        <v>39</v>
      </c>
      <c r="D13" s="41">
        <v>2500</v>
      </c>
      <c r="E13" s="42">
        <f t="shared" si="4"/>
        <v>1750</v>
      </c>
      <c r="F13" s="43" t="s">
        <v>40</v>
      </c>
      <c r="G13" s="41">
        <v>200000</v>
      </c>
      <c r="H13" s="42"/>
      <c r="I13" s="41"/>
      <c r="J13" s="42"/>
      <c r="K13" s="42"/>
      <c r="L13" s="41"/>
      <c r="M13" s="42"/>
      <c r="N13" s="42">
        <v>143125</v>
      </c>
      <c r="O13" s="41">
        <f t="shared" si="1"/>
        <v>28625</v>
      </c>
      <c r="P13" s="55"/>
      <c r="Q13" s="77">
        <f t="shared" si="2"/>
        <v>114500</v>
      </c>
      <c r="R13" s="55"/>
      <c r="S13" s="59">
        <f t="shared" si="3"/>
        <v>56875</v>
      </c>
      <c r="T13" s="79"/>
      <c r="U13" s="79"/>
    </row>
    <row r="14" spans="1:21" s="2" customFormat="1" ht="18" customHeight="1">
      <c r="A14" s="40">
        <v>6</v>
      </c>
      <c r="B14" s="24" t="s">
        <v>32</v>
      </c>
      <c r="C14" s="41" t="s">
        <v>41</v>
      </c>
      <c r="D14" s="41">
        <v>1691</v>
      </c>
      <c r="E14" s="42">
        <f t="shared" si="4"/>
        <v>1184</v>
      </c>
      <c r="F14" s="43" t="s">
        <v>42</v>
      </c>
      <c r="G14" s="41">
        <v>110000</v>
      </c>
      <c r="H14" s="42"/>
      <c r="I14" s="41"/>
      <c r="J14" s="42"/>
      <c r="K14" s="42"/>
      <c r="L14" s="41"/>
      <c r="M14" s="42"/>
      <c r="N14" s="42">
        <v>100000</v>
      </c>
      <c r="O14" s="41">
        <f t="shared" si="1"/>
        <v>20000</v>
      </c>
      <c r="P14" s="55"/>
      <c r="Q14" s="77">
        <f t="shared" si="2"/>
        <v>80000</v>
      </c>
      <c r="R14" s="55"/>
      <c r="S14" s="59">
        <f aca="true" t="shared" si="5" ref="S14:S30">G14-N14</f>
        <v>10000</v>
      </c>
      <c r="T14" s="78"/>
      <c r="U14" s="78"/>
    </row>
    <row r="15" spans="1:21" s="1" customFormat="1" ht="22.5">
      <c r="A15" s="40">
        <v>7</v>
      </c>
      <c r="B15" s="24" t="s">
        <v>32</v>
      </c>
      <c r="C15" s="41" t="s">
        <v>43</v>
      </c>
      <c r="D15" s="41">
        <v>2964</v>
      </c>
      <c r="E15" s="42">
        <f t="shared" si="4"/>
        <v>2075</v>
      </c>
      <c r="F15" s="43" t="s">
        <v>44</v>
      </c>
      <c r="G15" s="41">
        <v>240000</v>
      </c>
      <c r="H15" s="42"/>
      <c r="I15" s="41"/>
      <c r="J15" s="42"/>
      <c r="K15" s="42"/>
      <c r="L15" s="41"/>
      <c r="M15" s="42"/>
      <c r="N15" s="42">
        <v>169689</v>
      </c>
      <c r="O15" s="41">
        <f t="shared" si="1"/>
        <v>33938</v>
      </c>
      <c r="P15" s="55"/>
      <c r="Q15" s="77">
        <f t="shared" si="2"/>
        <v>135751</v>
      </c>
      <c r="R15" s="55"/>
      <c r="S15" s="59">
        <f t="shared" si="5"/>
        <v>70311</v>
      </c>
      <c r="T15" s="78"/>
      <c r="U15" s="78"/>
    </row>
    <row r="16" spans="1:21" s="1" customFormat="1" ht="21" customHeight="1">
      <c r="A16" s="40">
        <v>8</v>
      </c>
      <c r="B16" s="24" t="s">
        <v>32</v>
      </c>
      <c r="C16" s="41" t="s">
        <v>45</v>
      </c>
      <c r="D16" s="41">
        <v>1432</v>
      </c>
      <c r="E16" s="42">
        <f t="shared" si="4"/>
        <v>1002</v>
      </c>
      <c r="F16" s="43" t="s">
        <v>46</v>
      </c>
      <c r="G16" s="41">
        <v>125000</v>
      </c>
      <c r="H16" s="42"/>
      <c r="I16" s="41"/>
      <c r="J16" s="42"/>
      <c r="K16" s="42"/>
      <c r="L16" s="41"/>
      <c r="M16" s="42"/>
      <c r="N16" s="42">
        <v>100000</v>
      </c>
      <c r="O16" s="41">
        <f t="shared" si="1"/>
        <v>20000</v>
      </c>
      <c r="P16" s="55"/>
      <c r="Q16" s="77">
        <f t="shared" si="2"/>
        <v>80000</v>
      </c>
      <c r="R16" s="55"/>
      <c r="S16" s="59">
        <f t="shared" si="5"/>
        <v>25000</v>
      </c>
      <c r="T16" s="80"/>
      <c r="U16" s="81"/>
    </row>
    <row r="17" spans="1:21" s="1" customFormat="1" ht="22.5">
      <c r="A17" s="40">
        <v>9</v>
      </c>
      <c r="B17" s="24" t="s">
        <v>32</v>
      </c>
      <c r="C17" s="41" t="s">
        <v>47</v>
      </c>
      <c r="D17" s="41">
        <v>1324</v>
      </c>
      <c r="E17" s="42">
        <f t="shared" si="4"/>
        <v>927</v>
      </c>
      <c r="F17" s="43" t="s">
        <v>48</v>
      </c>
      <c r="G17" s="41">
        <v>330000</v>
      </c>
      <c r="H17" s="42"/>
      <c r="I17" s="41"/>
      <c r="J17" s="42"/>
      <c r="K17" s="42"/>
      <c r="L17" s="41"/>
      <c r="M17" s="42"/>
      <c r="N17" s="42">
        <v>100000</v>
      </c>
      <c r="O17" s="41">
        <f t="shared" si="1"/>
        <v>20000</v>
      </c>
      <c r="P17" s="55"/>
      <c r="Q17" s="77">
        <f t="shared" si="2"/>
        <v>80000</v>
      </c>
      <c r="R17" s="55"/>
      <c r="S17" s="59">
        <f t="shared" si="5"/>
        <v>230000</v>
      </c>
      <c r="T17" s="78"/>
      <c r="U17" s="78"/>
    </row>
    <row r="18" spans="1:21" s="1" customFormat="1" ht="14.25">
      <c r="A18" s="40">
        <v>10</v>
      </c>
      <c r="B18" s="24" t="s">
        <v>32</v>
      </c>
      <c r="C18" s="41" t="s">
        <v>49</v>
      </c>
      <c r="D18" s="41">
        <v>3186</v>
      </c>
      <c r="E18" s="42">
        <f t="shared" si="4"/>
        <v>2230</v>
      </c>
      <c r="F18" s="43" t="s">
        <v>50</v>
      </c>
      <c r="G18" s="41">
        <v>450000</v>
      </c>
      <c r="H18" s="42"/>
      <c r="I18" s="41"/>
      <c r="J18" s="42"/>
      <c r="K18" s="42"/>
      <c r="L18" s="41"/>
      <c r="M18" s="42"/>
      <c r="N18" s="42">
        <v>164159</v>
      </c>
      <c r="O18" s="41">
        <f t="shared" si="1"/>
        <v>32832</v>
      </c>
      <c r="P18" s="55"/>
      <c r="Q18" s="77">
        <f t="shared" si="2"/>
        <v>131327</v>
      </c>
      <c r="R18" s="55"/>
      <c r="S18" s="59">
        <f t="shared" si="5"/>
        <v>285841</v>
      </c>
      <c r="T18" s="78"/>
      <c r="U18" s="78"/>
    </row>
    <row r="19" spans="1:21" s="1" customFormat="1" ht="22.5">
      <c r="A19" s="40">
        <v>11</v>
      </c>
      <c r="B19" s="24" t="s">
        <v>32</v>
      </c>
      <c r="C19" s="41" t="s">
        <v>51</v>
      </c>
      <c r="D19" s="41">
        <v>1399</v>
      </c>
      <c r="E19" s="42">
        <f t="shared" si="4"/>
        <v>979</v>
      </c>
      <c r="F19" s="43" t="s">
        <v>52</v>
      </c>
      <c r="G19" s="41">
        <v>110000</v>
      </c>
      <c r="H19" s="42"/>
      <c r="I19" s="41"/>
      <c r="J19" s="42"/>
      <c r="K19" s="42"/>
      <c r="L19" s="41"/>
      <c r="M19" s="42"/>
      <c r="N19" s="42">
        <v>100000</v>
      </c>
      <c r="O19" s="41">
        <f t="shared" si="1"/>
        <v>20000</v>
      </c>
      <c r="P19" s="55"/>
      <c r="Q19" s="77">
        <f t="shared" si="2"/>
        <v>80000</v>
      </c>
      <c r="R19" s="55"/>
      <c r="S19" s="59">
        <f t="shared" si="5"/>
        <v>10000</v>
      </c>
      <c r="T19" s="78"/>
      <c r="U19" s="78"/>
    </row>
    <row r="20" spans="1:21" s="1" customFormat="1" ht="14.25">
      <c r="A20" s="40">
        <v>12</v>
      </c>
      <c r="B20" s="24" t="s">
        <v>32</v>
      </c>
      <c r="C20" s="41" t="s">
        <v>53</v>
      </c>
      <c r="D20" s="41">
        <v>3386</v>
      </c>
      <c r="E20" s="42">
        <f t="shared" si="4"/>
        <v>2370</v>
      </c>
      <c r="F20" s="43" t="s">
        <v>54</v>
      </c>
      <c r="G20" s="41">
        <v>200000</v>
      </c>
      <c r="H20" s="42"/>
      <c r="I20" s="41"/>
      <c r="J20" s="42"/>
      <c r="K20" s="42"/>
      <c r="L20" s="41"/>
      <c r="M20" s="42"/>
      <c r="N20" s="42">
        <v>174464</v>
      </c>
      <c r="O20" s="41">
        <f t="shared" si="1"/>
        <v>34893</v>
      </c>
      <c r="P20" s="55"/>
      <c r="Q20" s="77">
        <f t="shared" si="2"/>
        <v>139571</v>
      </c>
      <c r="R20" s="55"/>
      <c r="S20" s="59">
        <f t="shared" si="5"/>
        <v>25536</v>
      </c>
      <c r="T20" s="78"/>
      <c r="U20" s="78"/>
    </row>
    <row r="21" spans="1:21" s="1" customFormat="1" ht="22.5">
      <c r="A21" s="40">
        <v>13</v>
      </c>
      <c r="B21" s="24" t="s">
        <v>32</v>
      </c>
      <c r="C21" s="41" t="s">
        <v>55</v>
      </c>
      <c r="D21" s="41">
        <v>1060</v>
      </c>
      <c r="E21" s="42">
        <f t="shared" si="4"/>
        <v>742</v>
      </c>
      <c r="F21" s="43" t="s">
        <v>56</v>
      </c>
      <c r="G21" s="41">
        <v>200000</v>
      </c>
      <c r="H21" s="42"/>
      <c r="I21" s="41"/>
      <c r="J21" s="42"/>
      <c r="K21" s="42"/>
      <c r="L21" s="41"/>
      <c r="M21" s="42"/>
      <c r="N21" s="42">
        <v>100000</v>
      </c>
      <c r="O21" s="41">
        <f t="shared" si="1"/>
        <v>20000</v>
      </c>
      <c r="P21" s="55"/>
      <c r="Q21" s="77">
        <f t="shared" si="2"/>
        <v>80000</v>
      </c>
      <c r="R21" s="55"/>
      <c r="S21" s="59">
        <f t="shared" si="5"/>
        <v>100000</v>
      </c>
      <c r="T21" s="78"/>
      <c r="U21" s="78"/>
    </row>
    <row r="22" spans="1:21" s="1" customFormat="1" ht="14.25">
      <c r="A22" s="40">
        <v>14</v>
      </c>
      <c r="B22" s="24" t="s">
        <v>32</v>
      </c>
      <c r="C22" s="41" t="s">
        <v>57</v>
      </c>
      <c r="D22" s="41">
        <v>5507</v>
      </c>
      <c r="E22" s="42">
        <f t="shared" si="4"/>
        <v>3855</v>
      </c>
      <c r="F22" s="43" t="s">
        <v>58</v>
      </c>
      <c r="G22" s="41">
        <v>350000</v>
      </c>
      <c r="H22" s="42"/>
      <c r="I22" s="41"/>
      <c r="J22" s="42"/>
      <c r="K22" s="42"/>
      <c r="L22" s="41"/>
      <c r="M22" s="42"/>
      <c r="N22" s="42">
        <v>283748</v>
      </c>
      <c r="O22" s="41">
        <f t="shared" si="1"/>
        <v>56750</v>
      </c>
      <c r="P22" s="55"/>
      <c r="Q22" s="77">
        <f t="shared" si="2"/>
        <v>226998</v>
      </c>
      <c r="R22" s="55"/>
      <c r="S22" s="59">
        <f t="shared" si="5"/>
        <v>66252</v>
      </c>
      <c r="T22" s="78"/>
      <c r="U22" s="78"/>
    </row>
    <row r="23" spans="1:21" s="1" customFormat="1" ht="19.5" customHeight="1">
      <c r="A23" s="40">
        <v>15</v>
      </c>
      <c r="B23" s="24" t="s">
        <v>32</v>
      </c>
      <c r="C23" s="41" t="s">
        <v>59</v>
      </c>
      <c r="D23" s="41">
        <v>2242</v>
      </c>
      <c r="E23" s="42">
        <f t="shared" si="4"/>
        <v>1569</v>
      </c>
      <c r="F23" s="43" t="s">
        <v>60</v>
      </c>
      <c r="G23" s="41">
        <v>150000</v>
      </c>
      <c r="H23" s="42"/>
      <c r="I23" s="41"/>
      <c r="J23" s="42"/>
      <c r="K23" s="42"/>
      <c r="L23" s="41"/>
      <c r="M23" s="42"/>
      <c r="N23" s="42">
        <v>128355</v>
      </c>
      <c r="O23" s="41">
        <f t="shared" si="1"/>
        <v>25671</v>
      </c>
      <c r="P23" s="55"/>
      <c r="Q23" s="77">
        <f t="shared" si="2"/>
        <v>102684</v>
      </c>
      <c r="R23" s="55"/>
      <c r="S23" s="59">
        <f t="shared" si="5"/>
        <v>21645</v>
      </c>
      <c r="T23" s="80"/>
      <c r="U23" s="81"/>
    </row>
    <row r="24" spans="1:21" s="1" customFormat="1" ht="21.75" customHeight="1">
      <c r="A24" s="40">
        <v>16</v>
      </c>
      <c r="B24" s="24" t="s">
        <v>32</v>
      </c>
      <c r="C24" s="41" t="s">
        <v>61</v>
      </c>
      <c r="D24" s="41">
        <v>796</v>
      </c>
      <c r="E24" s="42">
        <f t="shared" si="4"/>
        <v>557</v>
      </c>
      <c r="F24" s="43" t="s">
        <v>62</v>
      </c>
      <c r="G24" s="41">
        <v>118000</v>
      </c>
      <c r="H24" s="42"/>
      <c r="I24" s="41"/>
      <c r="J24" s="42"/>
      <c r="K24" s="42"/>
      <c r="L24" s="41"/>
      <c r="M24" s="42"/>
      <c r="N24" s="42">
        <v>100000</v>
      </c>
      <c r="O24" s="41">
        <f t="shared" si="1"/>
        <v>20000</v>
      </c>
      <c r="P24" s="55"/>
      <c r="Q24" s="77">
        <f t="shared" si="2"/>
        <v>80000</v>
      </c>
      <c r="R24" s="55"/>
      <c r="S24" s="59">
        <f t="shared" si="5"/>
        <v>18000</v>
      </c>
      <c r="T24" s="78"/>
      <c r="U24" s="78"/>
    </row>
    <row r="25" spans="1:21" s="1" customFormat="1" ht="27" customHeight="1">
      <c r="A25" s="40">
        <v>17</v>
      </c>
      <c r="B25" s="24" t="s">
        <v>32</v>
      </c>
      <c r="C25" s="41" t="s">
        <v>63</v>
      </c>
      <c r="D25" s="41">
        <v>923</v>
      </c>
      <c r="E25" s="42">
        <f t="shared" si="4"/>
        <v>646</v>
      </c>
      <c r="F25" s="43" t="s">
        <v>64</v>
      </c>
      <c r="G25" s="41">
        <v>170000</v>
      </c>
      <c r="H25" s="42"/>
      <c r="I25" s="41"/>
      <c r="J25" s="42"/>
      <c r="K25" s="42"/>
      <c r="L25" s="41"/>
      <c r="M25" s="42"/>
      <c r="N25" s="42">
        <v>100000</v>
      </c>
      <c r="O25" s="41">
        <f t="shared" si="1"/>
        <v>20000</v>
      </c>
      <c r="P25" s="55"/>
      <c r="Q25" s="77">
        <f t="shared" si="2"/>
        <v>80000</v>
      </c>
      <c r="R25" s="55"/>
      <c r="S25" s="59">
        <f t="shared" si="5"/>
        <v>70000</v>
      </c>
      <c r="T25" s="78"/>
      <c r="U25" s="78"/>
    </row>
    <row r="26" spans="1:21" s="1" customFormat="1" ht="22.5">
      <c r="A26" s="40">
        <v>18</v>
      </c>
      <c r="B26" s="24" t="s">
        <v>32</v>
      </c>
      <c r="C26" s="41" t="s">
        <v>65</v>
      </c>
      <c r="D26" s="41">
        <v>1443</v>
      </c>
      <c r="E26" s="42">
        <f t="shared" si="4"/>
        <v>1010</v>
      </c>
      <c r="F26" s="43" t="s">
        <v>66</v>
      </c>
      <c r="G26" s="41">
        <v>260000</v>
      </c>
      <c r="H26" s="42"/>
      <c r="I26" s="41"/>
      <c r="J26" s="42"/>
      <c r="K26" s="42"/>
      <c r="L26" s="41"/>
      <c r="M26" s="42"/>
      <c r="N26" s="42">
        <v>100000</v>
      </c>
      <c r="O26" s="41">
        <f t="shared" si="1"/>
        <v>20000</v>
      </c>
      <c r="P26" s="55"/>
      <c r="Q26" s="77">
        <f t="shared" si="2"/>
        <v>80000</v>
      </c>
      <c r="R26" s="55"/>
      <c r="S26" s="59">
        <f t="shared" si="5"/>
        <v>160000</v>
      </c>
      <c r="T26" s="79"/>
      <c r="U26" s="79"/>
    </row>
    <row r="27" spans="1:21" s="1" customFormat="1" ht="24" customHeight="1">
      <c r="A27" s="40">
        <v>19</v>
      </c>
      <c r="B27" s="24" t="s">
        <v>32</v>
      </c>
      <c r="C27" s="44" t="s">
        <v>67</v>
      </c>
      <c r="D27" s="45">
        <v>2055</v>
      </c>
      <c r="E27" s="42">
        <f t="shared" si="4"/>
        <v>1439</v>
      </c>
      <c r="F27" s="43" t="s">
        <v>68</v>
      </c>
      <c r="G27" s="41">
        <v>200000</v>
      </c>
      <c r="H27" s="42"/>
      <c r="I27" s="41"/>
      <c r="J27" s="42"/>
      <c r="K27" s="42"/>
      <c r="L27" s="41"/>
      <c r="M27" s="42"/>
      <c r="N27" s="42">
        <v>117649</v>
      </c>
      <c r="O27" s="41">
        <f t="shared" si="1"/>
        <v>23530</v>
      </c>
      <c r="P27" s="55"/>
      <c r="Q27" s="77">
        <f t="shared" si="2"/>
        <v>94119</v>
      </c>
      <c r="R27" s="55"/>
      <c r="S27" s="59">
        <f t="shared" si="5"/>
        <v>82351</v>
      </c>
      <c r="T27" s="79"/>
      <c r="U27" s="79"/>
    </row>
    <row r="28" spans="1:21" s="1" customFormat="1" ht="22.5">
      <c r="A28" s="40">
        <v>20</v>
      </c>
      <c r="B28" s="24" t="s">
        <v>32</v>
      </c>
      <c r="C28" s="46" t="s">
        <v>69</v>
      </c>
      <c r="D28" s="42">
        <v>4151</v>
      </c>
      <c r="E28" s="42">
        <f t="shared" si="4"/>
        <v>2906</v>
      </c>
      <c r="F28" s="43" t="s">
        <v>70</v>
      </c>
      <c r="G28" s="41">
        <v>300000</v>
      </c>
      <c r="H28" s="42"/>
      <c r="I28" s="41"/>
      <c r="J28" s="42"/>
      <c r="K28" s="42"/>
      <c r="L28" s="41"/>
      <c r="M28" s="42"/>
      <c r="N28" s="42">
        <v>213881</v>
      </c>
      <c r="O28" s="41">
        <f t="shared" si="1"/>
        <v>42776</v>
      </c>
      <c r="P28" s="55"/>
      <c r="Q28" s="77">
        <f t="shared" si="2"/>
        <v>171105</v>
      </c>
      <c r="R28" s="55"/>
      <c r="S28" s="59">
        <f t="shared" si="5"/>
        <v>86119</v>
      </c>
      <c r="T28" s="79"/>
      <c r="U28" s="79"/>
    </row>
    <row r="29" spans="1:21" ht="24.75" customHeight="1">
      <c r="A29" s="40">
        <v>21</v>
      </c>
      <c r="B29" s="24" t="s">
        <v>32</v>
      </c>
      <c r="C29" s="46" t="s">
        <v>71</v>
      </c>
      <c r="D29" s="42">
        <v>1351</v>
      </c>
      <c r="E29" s="42">
        <f t="shared" si="4"/>
        <v>946</v>
      </c>
      <c r="F29" s="47" t="s">
        <v>72</v>
      </c>
      <c r="G29" s="48">
        <v>200000</v>
      </c>
      <c r="H29" s="42"/>
      <c r="I29" s="41"/>
      <c r="J29" s="42"/>
      <c r="K29" s="42"/>
      <c r="L29" s="41"/>
      <c r="M29" s="42"/>
      <c r="N29" s="42">
        <v>100000</v>
      </c>
      <c r="O29" s="41">
        <f t="shared" si="1"/>
        <v>20000</v>
      </c>
      <c r="P29" s="55"/>
      <c r="Q29" s="77">
        <f t="shared" si="2"/>
        <v>80000</v>
      </c>
      <c r="R29" s="55"/>
      <c r="S29" s="59">
        <f t="shared" si="5"/>
        <v>100000</v>
      </c>
      <c r="T29" s="82"/>
      <c r="U29" s="79"/>
    </row>
    <row r="30" spans="1:21" ht="24" customHeight="1">
      <c r="A30" s="40">
        <v>22</v>
      </c>
      <c r="B30" s="24" t="s">
        <v>73</v>
      </c>
      <c r="C30" s="41" t="s">
        <v>74</v>
      </c>
      <c r="D30" s="41">
        <v>2035</v>
      </c>
      <c r="E30" s="42">
        <v>1402</v>
      </c>
      <c r="F30" s="43" t="s">
        <v>75</v>
      </c>
      <c r="G30" s="41">
        <v>182500</v>
      </c>
      <c r="H30" s="41"/>
      <c r="I30" s="41"/>
      <c r="J30" s="41"/>
      <c r="K30" s="41"/>
      <c r="L30" s="41"/>
      <c r="M30" s="41"/>
      <c r="N30" s="42">
        <v>116440</v>
      </c>
      <c r="O30" s="41">
        <f t="shared" si="1"/>
        <v>23288</v>
      </c>
      <c r="P30" s="41"/>
      <c r="Q30" s="77">
        <f t="shared" si="2"/>
        <v>93152</v>
      </c>
      <c r="R30" s="41"/>
      <c r="S30" s="42">
        <v>66060</v>
      </c>
      <c r="T30" s="83"/>
      <c r="U30" s="78"/>
    </row>
    <row r="31" spans="1:21" ht="33.75">
      <c r="A31" s="40">
        <v>23</v>
      </c>
      <c r="B31" s="24" t="s">
        <v>73</v>
      </c>
      <c r="C31" s="41" t="s">
        <v>76</v>
      </c>
      <c r="D31" s="41">
        <v>3747</v>
      </c>
      <c r="E31" s="42">
        <v>2596</v>
      </c>
      <c r="F31" s="43" t="s">
        <v>77</v>
      </c>
      <c r="G31" s="41">
        <v>235600</v>
      </c>
      <c r="H31" s="41"/>
      <c r="I31" s="41"/>
      <c r="J31" s="41"/>
      <c r="K31" s="41"/>
      <c r="L31" s="41"/>
      <c r="M31" s="41"/>
      <c r="N31" s="42">
        <v>193018</v>
      </c>
      <c r="O31" s="41">
        <f t="shared" si="1"/>
        <v>38604</v>
      </c>
      <c r="P31" s="41"/>
      <c r="Q31" s="77">
        <f t="shared" si="2"/>
        <v>154414</v>
      </c>
      <c r="R31" s="41"/>
      <c r="S31" s="42">
        <v>42582</v>
      </c>
      <c r="T31" s="83"/>
      <c r="U31" s="78"/>
    </row>
    <row r="32" spans="1:21" ht="22.5">
      <c r="A32" s="40">
        <v>24</v>
      </c>
      <c r="B32" s="24" t="s">
        <v>73</v>
      </c>
      <c r="C32" s="41" t="s">
        <v>78</v>
      </c>
      <c r="D32" s="41">
        <v>2557</v>
      </c>
      <c r="E32" s="42">
        <v>1790</v>
      </c>
      <c r="F32" s="43" t="s">
        <v>79</v>
      </c>
      <c r="G32" s="41">
        <v>242890</v>
      </c>
      <c r="H32" s="41"/>
      <c r="I32" s="41"/>
      <c r="J32" s="41"/>
      <c r="K32" s="41"/>
      <c r="L32" s="41"/>
      <c r="M32" s="41"/>
      <c r="N32" s="42">
        <v>146380</v>
      </c>
      <c r="O32" s="41">
        <f t="shared" si="1"/>
        <v>29276</v>
      </c>
      <c r="P32" s="41"/>
      <c r="Q32" s="77">
        <f t="shared" si="2"/>
        <v>117104</v>
      </c>
      <c r="R32" s="41"/>
      <c r="S32" s="42">
        <v>96510</v>
      </c>
      <c r="T32" s="83"/>
      <c r="U32" s="78"/>
    </row>
    <row r="33" spans="1:21" ht="14.25">
      <c r="A33" s="40">
        <v>25</v>
      </c>
      <c r="B33" s="24" t="s">
        <v>73</v>
      </c>
      <c r="C33" s="41" t="s">
        <v>80</v>
      </c>
      <c r="D33" s="41">
        <v>3892</v>
      </c>
      <c r="E33" s="42">
        <v>2692</v>
      </c>
      <c r="F33" s="43" t="s">
        <v>81</v>
      </c>
      <c r="G33" s="41">
        <v>204680</v>
      </c>
      <c r="H33" s="41"/>
      <c r="I33" s="41"/>
      <c r="J33" s="41"/>
      <c r="K33" s="41"/>
      <c r="L33" s="41"/>
      <c r="M33" s="41"/>
      <c r="N33" s="42">
        <v>200479</v>
      </c>
      <c r="O33" s="41">
        <f t="shared" si="1"/>
        <v>40096</v>
      </c>
      <c r="P33" s="41"/>
      <c r="Q33" s="77">
        <f t="shared" si="2"/>
        <v>160383</v>
      </c>
      <c r="R33" s="41"/>
      <c r="S33" s="42">
        <v>4201</v>
      </c>
      <c r="T33" s="83"/>
      <c r="U33" s="78"/>
    </row>
    <row r="34" spans="1:21" ht="14.25">
      <c r="A34" s="40">
        <v>26</v>
      </c>
      <c r="B34" s="24" t="s">
        <v>73</v>
      </c>
      <c r="C34" s="41" t="s">
        <v>82</v>
      </c>
      <c r="D34" s="41">
        <v>1647</v>
      </c>
      <c r="E34" s="42">
        <v>1152</v>
      </c>
      <c r="F34" s="43" t="s">
        <v>83</v>
      </c>
      <c r="G34" s="41">
        <v>161430</v>
      </c>
      <c r="H34" s="41"/>
      <c r="I34" s="41"/>
      <c r="J34" s="41"/>
      <c r="K34" s="41"/>
      <c r="L34" s="41"/>
      <c r="M34" s="41"/>
      <c r="N34" s="42">
        <v>100000</v>
      </c>
      <c r="O34" s="41">
        <f t="shared" si="1"/>
        <v>20000</v>
      </c>
      <c r="P34" s="41"/>
      <c r="Q34" s="77">
        <f t="shared" si="2"/>
        <v>80000</v>
      </c>
      <c r="R34" s="41"/>
      <c r="S34" s="42">
        <v>61430</v>
      </c>
      <c r="T34" s="83"/>
      <c r="U34" s="78"/>
    </row>
    <row r="35" spans="1:21" ht="14.25">
      <c r="A35" s="40">
        <v>27</v>
      </c>
      <c r="B35" s="24" t="s">
        <v>73</v>
      </c>
      <c r="C35" s="41" t="s">
        <v>84</v>
      </c>
      <c r="D35" s="41">
        <v>1132</v>
      </c>
      <c r="E35" s="42">
        <v>781</v>
      </c>
      <c r="F35" s="43" t="s">
        <v>85</v>
      </c>
      <c r="G35" s="41">
        <v>105000</v>
      </c>
      <c r="H35" s="41"/>
      <c r="I35" s="41"/>
      <c r="J35" s="41"/>
      <c r="K35" s="41"/>
      <c r="L35" s="41"/>
      <c r="M35" s="41"/>
      <c r="N35" s="42">
        <v>100000</v>
      </c>
      <c r="O35" s="41">
        <f t="shared" si="1"/>
        <v>20000</v>
      </c>
      <c r="P35" s="41"/>
      <c r="Q35" s="77">
        <f t="shared" si="2"/>
        <v>80000</v>
      </c>
      <c r="R35" s="41"/>
      <c r="S35" s="42">
        <v>5000</v>
      </c>
      <c r="T35" s="83"/>
      <c r="U35" s="78"/>
    </row>
    <row r="36" spans="1:21" ht="39" customHeight="1">
      <c r="A36" s="40">
        <v>28</v>
      </c>
      <c r="B36" s="24" t="s">
        <v>73</v>
      </c>
      <c r="C36" s="41" t="s">
        <v>86</v>
      </c>
      <c r="D36" s="41">
        <v>2463</v>
      </c>
      <c r="E36" s="42">
        <v>1708</v>
      </c>
      <c r="F36" s="43" t="s">
        <v>87</v>
      </c>
      <c r="G36" s="41">
        <v>456800</v>
      </c>
      <c r="H36" s="41"/>
      <c r="I36" s="41"/>
      <c r="J36" s="41"/>
      <c r="K36" s="41"/>
      <c r="L36" s="41"/>
      <c r="M36" s="41"/>
      <c r="N36" s="42">
        <v>140930</v>
      </c>
      <c r="O36" s="41">
        <f t="shared" si="1"/>
        <v>28186</v>
      </c>
      <c r="P36" s="41"/>
      <c r="Q36" s="77">
        <f t="shared" si="2"/>
        <v>112744</v>
      </c>
      <c r="R36" s="41"/>
      <c r="S36" s="42">
        <v>315870</v>
      </c>
      <c r="T36" s="83"/>
      <c r="U36" s="78"/>
    </row>
    <row r="37" spans="1:21" ht="22.5">
      <c r="A37" s="40">
        <v>29</v>
      </c>
      <c r="B37" s="24" t="s">
        <v>73</v>
      </c>
      <c r="C37" s="41" t="s">
        <v>88</v>
      </c>
      <c r="D37" s="41">
        <v>4347</v>
      </c>
      <c r="E37" s="42">
        <v>2986</v>
      </c>
      <c r="F37" s="43" t="s">
        <v>89</v>
      </c>
      <c r="G37" s="41">
        <v>954700</v>
      </c>
      <c r="H37" s="41"/>
      <c r="I37" s="41"/>
      <c r="J37" s="41"/>
      <c r="K37" s="41"/>
      <c r="L37" s="41"/>
      <c r="M37" s="41"/>
      <c r="N37" s="42">
        <v>223933</v>
      </c>
      <c r="O37" s="41">
        <f t="shared" si="1"/>
        <v>44787</v>
      </c>
      <c r="P37" s="41"/>
      <c r="Q37" s="77">
        <f t="shared" si="2"/>
        <v>179146</v>
      </c>
      <c r="R37" s="41"/>
      <c r="S37" s="42">
        <v>730767</v>
      </c>
      <c r="T37" s="83"/>
      <c r="U37" s="78"/>
    </row>
    <row r="38" spans="1:21" ht="22.5">
      <c r="A38" s="40">
        <v>30</v>
      </c>
      <c r="B38" s="24" t="s">
        <v>73</v>
      </c>
      <c r="C38" s="41" t="s">
        <v>90</v>
      </c>
      <c r="D38" s="41">
        <v>2969</v>
      </c>
      <c r="E38" s="42">
        <v>2043</v>
      </c>
      <c r="F38" s="43" t="s">
        <v>91</v>
      </c>
      <c r="G38" s="41">
        <v>233580</v>
      </c>
      <c r="H38" s="41"/>
      <c r="I38" s="41"/>
      <c r="J38" s="41"/>
      <c r="K38" s="41"/>
      <c r="L38" s="41"/>
      <c r="M38" s="41"/>
      <c r="N38" s="42">
        <v>169905</v>
      </c>
      <c r="O38" s="41">
        <f t="shared" si="1"/>
        <v>33981</v>
      </c>
      <c r="P38" s="41"/>
      <c r="Q38" s="77">
        <f t="shared" si="2"/>
        <v>135924</v>
      </c>
      <c r="R38" s="41"/>
      <c r="S38" s="42">
        <v>63675</v>
      </c>
      <c r="T38" s="83"/>
      <c r="U38" s="78"/>
    </row>
    <row r="39" spans="1:21" ht="14.25">
      <c r="A39" s="40">
        <v>31</v>
      </c>
      <c r="B39" s="24" t="s">
        <v>73</v>
      </c>
      <c r="C39" s="41" t="s">
        <v>92</v>
      </c>
      <c r="D39" s="41">
        <v>1731</v>
      </c>
      <c r="E39" s="42">
        <v>1202</v>
      </c>
      <c r="F39" s="43" t="s">
        <v>93</v>
      </c>
      <c r="G39" s="41">
        <v>298560</v>
      </c>
      <c r="H39" s="41"/>
      <c r="I39" s="41"/>
      <c r="J39" s="41"/>
      <c r="K39" s="41"/>
      <c r="L39" s="41"/>
      <c r="M39" s="41"/>
      <c r="N39" s="42">
        <v>100000</v>
      </c>
      <c r="O39" s="41">
        <f t="shared" si="1"/>
        <v>20000</v>
      </c>
      <c r="P39" s="41"/>
      <c r="Q39" s="77">
        <f t="shared" si="2"/>
        <v>80000</v>
      </c>
      <c r="R39" s="41"/>
      <c r="S39" s="42">
        <v>198560</v>
      </c>
      <c r="T39" s="83"/>
      <c r="U39" s="78"/>
    </row>
    <row r="40" spans="1:21" ht="22.5">
      <c r="A40" s="40">
        <v>32</v>
      </c>
      <c r="B40" s="24" t="s">
        <v>73</v>
      </c>
      <c r="C40" s="49" t="s">
        <v>94</v>
      </c>
      <c r="D40" s="50">
        <v>4414</v>
      </c>
      <c r="E40" s="42">
        <v>2991</v>
      </c>
      <c r="F40" s="51" t="s">
        <v>95</v>
      </c>
      <c r="G40" s="52">
        <v>231450</v>
      </c>
      <c r="H40" s="41"/>
      <c r="I40" s="41"/>
      <c r="J40" s="41"/>
      <c r="K40" s="41"/>
      <c r="L40" s="41"/>
      <c r="M40" s="41"/>
      <c r="N40" s="66">
        <v>227416</v>
      </c>
      <c r="O40" s="41">
        <f t="shared" si="1"/>
        <v>45483</v>
      </c>
      <c r="P40" s="41"/>
      <c r="Q40" s="77">
        <f t="shared" si="2"/>
        <v>181933</v>
      </c>
      <c r="R40" s="41"/>
      <c r="S40" s="42">
        <v>4034</v>
      </c>
      <c r="T40" s="83"/>
      <c r="U40" s="78"/>
    </row>
    <row r="41" spans="1:21" ht="14.25">
      <c r="A41" s="40">
        <v>33</v>
      </c>
      <c r="B41" s="24" t="s">
        <v>73</v>
      </c>
      <c r="C41" s="41" t="s">
        <v>96</v>
      </c>
      <c r="D41" s="41">
        <v>1145</v>
      </c>
      <c r="E41" s="42">
        <v>787</v>
      </c>
      <c r="F41" s="43" t="s">
        <v>97</v>
      </c>
      <c r="G41" s="41">
        <v>112570</v>
      </c>
      <c r="H41" s="41"/>
      <c r="I41" s="41"/>
      <c r="J41" s="41"/>
      <c r="K41" s="41"/>
      <c r="L41" s="41"/>
      <c r="M41" s="41"/>
      <c r="N41" s="42">
        <v>100000</v>
      </c>
      <c r="O41" s="41">
        <f t="shared" si="1"/>
        <v>20000</v>
      </c>
      <c r="P41" s="41"/>
      <c r="Q41" s="77">
        <f t="shared" si="2"/>
        <v>80000</v>
      </c>
      <c r="R41" s="41"/>
      <c r="S41" s="42">
        <v>12570</v>
      </c>
      <c r="T41" s="83"/>
      <c r="U41" s="78"/>
    </row>
    <row r="42" spans="1:21" ht="14.25">
      <c r="A42" s="40">
        <v>34</v>
      </c>
      <c r="B42" s="24" t="s">
        <v>73</v>
      </c>
      <c r="C42" s="49" t="s">
        <v>98</v>
      </c>
      <c r="D42" s="49">
        <v>5212</v>
      </c>
      <c r="E42" s="53">
        <v>3572</v>
      </c>
      <c r="F42" s="51" t="s">
        <v>99</v>
      </c>
      <c r="G42" s="49">
        <v>205300</v>
      </c>
      <c r="H42" s="49"/>
      <c r="I42" s="49"/>
      <c r="J42" s="49"/>
      <c r="K42" s="49"/>
      <c r="L42" s="49"/>
      <c r="M42" s="49"/>
      <c r="N42" s="53">
        <v>205300</v>
      </c>
      <c r="O42" s="41">
        <f t="shared" si="1"/>
        <v>41060</v>
      </c>
      <c r="P42" s="50"/>
      <c r="Q42" s="77">
        <f t="shared" si="2"/>
        <v>164240</v>
      </c>
      <c r="R42" s="41"/>
      <c r="S42" s="42">
        <v>0</v>
      </c>
      <c r="T42" s="83"/>
      <c r="U42" s="78"/>
    </row>
    <row r="43" spans="1:21" ht="22.5">
      <c r="A43" s="40">
        <v>35</v>
      </c>
      <c r="B43" s="24" t="s">
        <v>73</v>
      </c>
      <c r="C43" s="41" t="s">
        <v>100</v>
      </c>
      <c r="D43" s="41">
        <v>1963</v>
      </c>
      <c r="E43" s="42">
        <v>1347</v>
      </c>
      <c r="F43" s="43" t="s">
        <v>101</v>
      </c>
      <c r="G43" s="41">
        <v>146500</v>
      </c>
      <c r="H43" s="41"/>
      <c r="I43" s="41"/>
      <c r="J43" s="41"/>
      <c r="K43" s="41"/>
      <c r="L43" s="41"/>
      <c r="M43" s="41"/>
      <c r="N43" s="42">
        <v>112305</v>
      </c>
      <c r="O43" s="41">
        <f t="shared" si="1"/>
        <v>22461</v>
      </c>
      <c r="P43" s="41"/>
      <c r="Q43" s="77">
        <f t="shared" si="2"/>
        <v>89844</v>
      </c>
      <c r="R43" s="41"/>
      <c r="S43" s="42">
        <v>34195</v>
      </c>
      <c r="T43" s="83"/>
      <c r="U43" s="78"/>
    </row>
    <row r="44" spans="1:21" ht="27.75" customHeight="1">
      <c r="A44" s="40">
        <v>36</v>
      </c>
      <c r="B44" s="24" t="s">
        <v>73</v>
      </c>
      <c r="C44" s="41" t="s">
        <v>102</v>
      </c>
      <c r="D44" s="41">
        <v>5545</v>
      </c>
      <c r="E44" s="42">
        <v>3775</v>
      </c>
      <c r="F44" s="43" t="s">
        <v>103</v>
      </c>
      <c r="G44" s="41">
        <v>330000</v>
      </c>
      <c r="H44" s="41"/>
      <c r="I44" s="41"/>
      <c r="J44" s="41"/>
      <c r="K44" s="41"/>
      <c r="L44" s="41"/>
      <c r="M44" s="41"/>
      <c r="N44" s="42">
        <v>285687</v>
      </c>
      <c r="O44" s="41">
        <f t="shared" si="1"/>
        <v>57137</v>
      </c>
      <c r="P44" s="41"/>
      <c r="Q44" s="77">
        <f t="shared" si="2"/>
        <v>228550</v>
      </c>
      <c r="R44" s="41"/>
      <c r="S44" s="42">
        <v>44313</v>
      </c>
      <c r="T44" s="83"/>
      <c r="U44" s="78"/>
    </row>
    <row r="45" spans="1:21" ht="22.5" customHeight="1">
      <c r="A45" s="40">
        <v>37</v>
      </c>
      <c r="B45" s="24" t="s">
        <v>73</v>
      </c>
      <c r="C45" s="41" t="s">
        <v>104</v>
      </c>
      <c r="D45" s="41">
        <v>4485</v>
      </c>
      <c r="E45" s="42">
        <v>3079</v>
      </c>
      <c r="F45" s="43" t="s">
        <v>105</v>
      </c>
      <c r="G45" s="41">
        <v>552680</v>
      </c>
      <c r="H45" s="41"/>
      <c r="I45" s="41"/>
      <c r="J45" s="41"/>
      <c r="K45" s="41"/>
      <c r="L45" s="41"/>
      <c r="M45" s="41"/>
      <c r="N45" s="42">
        <v>231070</v>
      </c>
      <c r="O45" s="41">
        <f t="shared" si="1"/>
        <v>46214</v>
      </c>
      <c r="P45" s="41"/>
      <c r="Q45" s="77">
        <f t="shared" si="2"/>
        <v>184856</v>
      </c>
      <c r="R45" s="41"/>
      <c r="S45" s="42">
        <v>321610</v>
      </c>
      <c r="T45" s="84"/>
      <c r="U45" s="78"/>
    </row>
    <row r="46" spans="1:21" ht="27" customHeight="1">
      <c r="A46" s="40">
        <v>38</v>
      </c>
      <c r="B46" s="24" t="s">
        <v>73</v>
      </c>
      <c r="C46" s="41" t="s">
        <v>106</v>
      </c>
      <c r="D46" s="41">
        <v>3228</v>
      </c>
      <c r="E46" s="42">
        <v>2258</v>
      </c>
      <c r="F46" s="43" t="s">
        <v>107</v>
      </c>
      <c r="G46" s="41">
        <v>2493950</v>
      </c>
      <c r="H46" s="41"/>
      <c r="I46" s="41"/>
      <c r="J46" s="41"/>
      <c r="K46" s="41"/>
      <c r="L46" s="41"/>
      <c r="M46" s="41"/>
      <c r="N46" s="42">
        <v>166302</v>
      </c>
      <c r="O46" s="41">
        <f t="shared" si="1"/>
        <v>33260</v>
      </c>
      <c r="P46" s="41"/>
      <c r="Q46" s="77">
        <f t="shared" si="2"/>
        <v>133042</v>
      </c>
      <c r="R46" s="41"/>
      <c r="S46" s="42">
        <v>2327648</v>
      </c>
      <c r="T46" s="84"/>
      <c r="U46" s="78"/>
    </row>
    <row r="47" spans="1:21" ht="27" customHeight="1">
      <c r="A47" s="40">
        <v>39</v>
      </c>
      <c r="B47" s="24" t="s">
        <v>73</v>
      </c>
      <c r="C47" s="41" t="s">
        <v>108</v>
      </c>
      <c r="D47" s="41">
        <v>1416</v>
      </c>
      <c r="E47" s="42">
        <v>983</v>
      </c>
      <c r="F47" s="43" t="s">
        <v>109</v>
      </c>
      <c r="G47" s="41">
        <v>143820</v>
      </c>
      <c r="H47" s="41"/>
      <c r="I47" s="41"/>
      <c r="J47" s="41"/>
      <c r="K47" s="41"/>
      <c r="L47" s="41"/>
      <c r="M47" s="41"/>
      <c r="N47" s="42">
        <v>100000</v>
      </c>
      <c r="O47" s="41">
        <f t="shared" si="1"/>
        <v>20000</v>
      </c>
      <c r="P47" s="41"/>
      <c r="Q47" s="77">
        <f t="shared" si="2"/>
        <v>80000</v>
      </c>
      <c r="R47" s="41"/>
      <c r="S47" s="42">
        <v>43820</v>
      </c>
      <c r="T47" s="84"/>
      <c r="U47" s="78"/>
    </row>
    <row r="48" spans="1:21" ht="45">
      <c r="A48" s="40">
        <v>40</v>
      </c>
      <c r="B48" s="54" t="s">
        <v>110</v>
      </c>
      <c r="C48" s="41" t="s">
        <v>111</v>
      </c>
      <c r="D48" s="41">
        <v>1627</v>
      </c>
      <c r="E48" s="42">
        <v>1139</v>
      </c>
      <c r="F48" s="43" t="s">
        <v>112</v>
      </c>
      <c r="G48" s="41">
        <v>590000</v>
      </c>
      <c r="H48" s="41"/>
      <c r="I48" s="41"/>
      <c r="J48" s="41"/>
      <c r="K48" s="41"/>
      <c r="L48" s="41"/>
      <c r="M48" s="41"/>
      <c r="N48" s="42">
        <v>250000</v>
      </c>
      <c r="O48" s="41">
        <f t="shared" si="1"/>
        <v>50000</v>
      </c>
      <c r="P48" s="41"/>
      <c r="Q48" s="77">
        <f t="shared" si="2"/>
        <v>200000</v>
      </c>
      <c r="R48" s="41"/>
      <c r="S48" s="42">
        <f aca="true" t="shared" si="6" ref="S48:S68">G48-N48</f>
        <v>340000</v>
      </c>
      <c r="T48" s="80"/>
      <c r="U48" s="80"/>
    </row>
    <row r="49" spans="1:21" ht="22.5">
      <c r="A49" s="40">
        <v>41</v>
      </c>
      <c r="B49" s="54" t="s">
        <v>110</v>
      </c>
      <c r="C49" s="55" t="s">
        <v>113</v>
      </c>
      <c r="D49" s="41">
        <v>1391</v>
      </c>
      <c r="E49" s="42">
        <v>973</v>
      </c>
      <c r="F49" s="43" t="s">
        <v>114</v>
      </c>
      <c r="G49" s="41">
        <v>450000</v>
      </c>
      <c r="H49" s="41"/>
      <c r="I49" s="41"/>
      <c r="J49" s="41"/>
      <c r="K49" s="41"/>
      <c r="L49" s="41"/>
      <c r="M49" s="41"/>
      <c r="N49" s="42">
        <v>250000</v>
      </c>
      <c r="O49" s="41">
        <f t="shared" si="1"/>
        <v>50000</v>
      </c>
      <c r="P49" s="55"/>
      <c r="Q49" s="77">
        <f t="shared" si="2"/>
        <v>200000</v>
      </c>
      <c r="R49" s="55"/>
      <c r="S49" s="42">
        <f t="shared" si="6"/>
        <v>200000</v>
      </c>
      <c r="T49" s="80"/>
      <c r="U49" s="81"/>
    </row>
    <row r="50" spans="1:21" ht="22.5">
      <c r="A50" s="40">
        <v>42</v>
      </c>
      <c r="B50" s="54" t="s">
        <v>110</v>
      </c>
      <c r="C50" s="55" t="s">
        <v>115</v>
      </c>
      <c r="D50" s="41">
        <v>3688</v>
      </c>
      <c r="E50" s="42">
        <v>2581</v>
      </c>
      <c r="F50" s="43" t="s">
        <v>116</v>
      </c>
      <c r="G50" s="55">
        <v>400000</v>
      </c>
      <c r="H50" s="55"/>
      <c r="I50" s="55"/>
      <c r="J50" s="55"/>
      <c r="K50" s="55"/>
      <c r="L50" s="55"/>
      <c r="M50" s="55"/>
      <c r="N50" s="59">
        <v>190004</v>
      </c>
      <c r="O50" s="41">
        <f t="shared" si="1"/>
        <v>38001</v>
      </c>
      <c r="P50" s="55"/>
      <c r="Q50" s="77">
        <f t="shared" si="2"/>
        <v>152003</v>
      </c>
      <c r="R50" s="55"/>
      <c r="S50" s="42">
        <f t="shared" si="6"/>
        <v>209996</v>
      </c>
      <c r="T50" s="78"/>
      <c r="U50" s="78"/>
    </row>
    <row r="51" spans="1:21" ht="30" customHeight="1">
      <c r="A51" s="40">
        <v>43</v>
      </c>
      <c r="B51" s="54" t="s">
        <v>110</v>
      </c>
      <c r="C51" s="55" t="s">
        <v>117</v>
      </c>
      <c r="D51" s="41">
        <v>1256</v>
      </c>
      <c r="E51" s="42">
        <v>879</v>
      </c>
      <c r="F51" s="56" t="s">
        <v>118</v>
      </c>
      <c r="G51" s="57">
        <v>300000</v>
      </c>
      <c r="H51" s="55"/>
      <c r="I51" s="55"/>
      <c r="J51" s="55"/>
      <c r="K51" s="55"/>
      <c r="L51" s="55"/>
      <c r="M51" s="55"/>
      <c r="N51" s="59">
        <v>100000</v>
      </c>
      <c r="O51" s="41">
        <f t="shared" si="1"/>
        <v>20000</v>
      </c>
      <c r="P51" s="55"/>
      <c r="Q51" s="77">
        <f t="shared" si="2"/>
        <v>80000</v>
      </c>
      <c r="R51" s="55"/>
      <c r="S51" s="42">
        <f t="shared" si="6"/>
        <v>200000</v>
      </c>
      <c r="T51" s="78"/>
      <c r="U51" s="78"/>
    </row>
    <row r="52" spans="1:21" ht="21" customHeight="1">
      <c r="A52" s="40">
        <v>44</v>
      </c>
      <c r="B52" s="54" t="s">
        <v>110</v>
      </c>
      <c r="C52" s="55" t="s">
        <v>119</v>
      </c>
      <c r="D52" s="41">
        <v>1126</v>
      </c>
      <c r="E52" s="42">
        <v>788</v>
      </c>
      <c r="F52" s="43" t="s">
        <v>120</v>
      </c>
      <c r="G52" s="55">
        <v>130000</v>
      </c>
      <c r="H52" s="55"/>
      <c r="I52" s="55"/>
      <c r="J52" s="55"/>
      <c r="K52" s="55"/>
      <c r="L52" s="55"/>
      <c r="M52" s="55"/>
      <c r="N52" s="59">
        <v>100000</v>
      </c>
      <c r="O52" s="41">
        <f t="shared" si="1"/>
        <v>20000</v>
      </c>
      <c r="P52" s="55"/>
      <c r="Q52" s="77">
        <f t="shared" si="2"/>
        <v>80000</v>
      </c>
      <c r="R52" s="55"/>
      <c r="S52" s="42">
        <f t="shared" si="6"/>
        <v>30000</v>
      </c>
      <c r="T52" s="78"/>
      <c r="U52" s="78"/>
    </row>
    <row r="53" spans="1:21" ht="22.5">
      <c r="A53" s="40">
        <v>45</v>
      </c>
      <c r="B53" s="54" t="s">
        <v>110</v>
      </c>
      <c r="C53" s="41" t="s">
        <v>121</v>
      </c>
      <c r="D53" s="41">
        <v>3405</v>
      </c>
      <c r="E53" s="42">
        <v>2383</v>
      </c>
      <c r="F53" s="43" t="s">
        <v>122</v>
      </c>
      <c r="G53" s="55">
        <v>208500</v>
      </c>
      <c r="H53" s="55"/>
      <c r="I53" s="55"/>
      <c r="J53" s="55"/>
      <c r="K53" s="55"/>
      <c r="L53" s="55"/>
      <c r="M53" s="55"/>
      <c r="N53" s="59">
        <v>175424</v>
      </c>
      <c r="O53" s="41">
        <f t="shared" si="1"/>
        <v>35085</v>
      </c>
      <c r="P53" s="55"/>
      <c r="Q53" s="77">
        <f t="shared" si="2"/>
        <v>140339</v>
      </c>
      <c r="R53" s="55"/>
      <c r="S53" s="42">
        <f t="shared" si="6"/>
        <v>33076</v>
      </c>
      <c r="T53" s="78"/>
      <c r="U53" s="78"/>
    </row>
    <row r="54" spans="1:21" ht="26.25" customHeight="1">
      <c r="A54" s="40">
        <v>46</v>
      </c>
      <c r="B54" s="54" t="s">
        <v>110</v>
      </c>
      <c r="C54" s="58" t="s">
        <v>123</v>
      </c>
      <c r="D54" s="41">
        <v>1854</v>
      </c>
      <c r="E54" s="42">
        <v>1297</v>
      </c>
      <c r="F54" s="43" t="s">
        <v>124</v>
      </c>
      <c r="G54" s="55">
        <v>135000</v>
      </c>
      <c r="H54" s="55"/>
      <c r="I54" s="55"/>
      <c r="J54" s="55"/>
      <c r="K54" s="55"/>
      <c r="L54" s="55"/>
      <c r="M54" s="55"/>
      <c r="N54" s="59">
        <v>106125</v>
      </c>
      <c r="O54" s="41">
        <f t="shared" si="1"/>
        <v>21225</v>
      </c>
      <c r="P54" s="55"/>
      <c r="Q54" s="77">
        <f t="shared" si="2"/>
        <v>84900</v>
      </c>
      <c r="R54" s="55"/>
      <c r="S54" s="42">
        <f t="shared" si="6"/>
        <v>28875</v>
      </c>
      <c r="T54" s="78"/>
      <c r="U54" s="78"/>
    </row>
    <row r="55" spans="1:21" ht="33.75">
      <c r="A55" s="40">
        <v>47</v>
      </c>
      <c r="B55" s="54" t="s">
        <v>110</v>
      </c>
      <c r="C55" s="55" t="s">
        <v>125</v>
      </c>
      <c r="D55" s="41">
        <v>5587</v>
      </c>
      <c r="E55" s="42">
        <v>3901</v>
      </c>
      <c r="F55" s="43" t="s">
        <v>126</v>
      </c>
      <c r="G55" s="55">
        <v>460000</v>
      </c>
      <c r="H55" s="55"/>
      <c r="I55" s="55"/>
      <c r="J55" s="55"/>
      <c r="K55" s="55"/>
      <c r="L55" s="55"/>
      <c r="M55" s="55"/>
      <c r="N55" s="59">
        <v>287824</v>
      </c>
      <c r="O55" s="41">
        <f t="shared" si="1"/>
        <v>57565</v>
      </c>
      <c r="P55" s="55"/>
      <c r="Q55" s="77">
        <f t="shared" si="2"/>
        <v>230259</v>
      </c>
      <c r="R55" s="55"/>
      <c r="S55" s="42">
        <f t="shared" si="6"/>
        <v>172176</v>
      </c>
      <c r="T55" s="78"/>
      <c r="U55" s="78"/>
    </row>
    <row r="56" spans="1:21" ht="14.25">
      <c r="A56" s="40">
        <v>48</v>
      </c>
      <c r="B56" s="54" t="s">
        <v>110</v>
      </c>
      <c r="C56" s="55" t="s">
        <v>127</v>
      </c>
      <c r="D56" s="41">
        <v>1871</v>
      </c>
      <c r="E56" s="42">
        <v>1309</v>
      </c>
      <c r="F56" s="43" t="s">
        <v>128</v>
      </c>
      <c r="G56" s="55">
        <v>135000</v>
      </c>
      <c r="H56" s="55"/>
      <c r="I56" s="55"/>
      <c r="J56" s="55"/>
      <c r="K56" s="55"/>
      <c r="L56" s="55"/>
      <c r="M56" s="55"/>
      <c r="N56" s="59">
        <v>106290</v>
      </c>
      <c r="O56" s="41">
        <f t="shared" si="1"/>
        <v>21258</v>
      </c>
      <c r="P56" s="55"/>
      <c r="Q56" s="77">
        <f t="shared" si="2"/>
        <v>85032</v>
      </c>
      <c r="R56" s="55"/>
      <c r="S56" s="42">
        <f t="shared" si="6"/>
        <v>28710</v>
      </c>
      <c r="T56" s="78"/>
      <c r="U56" s="78"/>
    </row>
    <row r="57" spans="1:21" ht="22.5">
      <c r="A57" s="40">
        <v>49</v>
      </c>
      <c r="B57" s="54" t="s">
        <v>110</v>
      </c>
      <c r="C57" s="41" t="s">
        <v>129</v>
      </c>
      <c r="D57" s="41">
        <v>4249</v>
      </c>
      <c r="E57" s="42">
        <v>2974</v>
      </c>
      <c r="F57" s="43" t="s">
        <v>130</v>
      </c>
      <c r="G57" s="55">
        <v>250000</v>
      </c>
      <c r="H57" s="55"/>
      <c r="I57" s="55"/>
      <c r="J57" s="55"/>
      <c r="K57" s="55"/>
      <c r="L57" s="55"/>
      <c r="M57" s="55"/>
      <c r="N57" s="59">
        <v>218866</v>
      </c>
      <c r="O57" s="41">
        <f t="shared" si="1"/>
        <v>43773</v>
      </c>
      <c r="P57" s="55"/>
      <c r="Q57" s="77">
        <f t="shared" si="2"/>
        <v>175093</v>
      </c>
      <c r="R57" s="55"/>
      <c r="S57" s="42">
        <f t="shared" si="6"/>
        <v>31134</v>
      </c>
      <c r="T57" s="78"/>
      <c r="U57" s="78"/>
    </row>
    <row r="58" spans="1:21" ht="14.25">
      <c r="A58" s="40">
        <v>50</v>
      </c>
      <c r="B58" s="54" t="s">
        <v>110</v>
      </c>
      <c r="C58" s="55" t="s">
        <v>131</v>
      </c>
      <c r="D58" s="41">
        <v>1334</v>
      </c>
      <c r="E58" s="42">
        <v>933</v>
      </c>
      <c r="F58" s="43" t="s">
        <v>132</v>
      </c>
      <c r="G58" s="55">
        <v>200000</v>
      </c>
      <c r="H58" s="55"/>
      <c r="I58" s="55"/>
      <c r="J58" s="55"/>
      <c r="K58" s="55"/>
      <c r="L58" s="55"/>
      <c r="M58" s="55"/>
      <c r="N58" s="59">
        <v>100000</v>
      </c>
      <c r="O58" s="41">
        <f t="shared" si="1"/>
        <v>20000</v>
      </c>
      <c r="P58" s="55"/>
      <c r="Q58" s="77">
        <f t="shared" si="2"/>
        <v>80000</v>
      </c>
      <c r="R58" s="55"/>
      <c r="S58" s="42">
        <f t="shared" si="6"/>
        <v>100000</v>
      </c>
      <c r="T58" s="78"/>
      <c r="U58" s="78"/>
    </row>
    <row r="59" spans="1:21" ht="22.5">
      <c r="A59" s="40">
        <v>51</v>
      </c>
      <c r="B59" s="54" t="s">
        <v>110</v>
      </c>
      <c r="C59" s="41" t="s">
        <v>133</v>
      </c>
      <c r="D59" s="41">
        <v>4901</v>
      </c>
      <c r="E59" s="42">
        <v>3430</v>
      </c>
      <c r="F59" s="43" t="s">
        <v>134</v>
      </c>
      <c r="G59" s="55">
        <v>650000</v>
      </c>
      <c r="H59" s="55"/>
      <c r="I59" s="55"/>
      <c r="J59" s="55"/>
      <c r="K59" s="55"/>
      <c r="L59" s="55"/>
      <c r="M59" s="55"/>
      <c r="N59" s="59">
        <v>252472</v>
      </c>
      <c r="O59" s="41">
        <f t="shared" si="1"/>
        <v>50494</v>
      </c>
      <c r="P59" s="55"/>
      <c r="Q59" s="77">
        <f t="shared" si="2"/>
        <v>201978</v>
      </c>
      <c r="R59" s="55"/>
      <c r="S59" s="42">
        <f t="shared" si="6"/>
        <v>397528</v>
      </c>
      <c r="T59" s="78"/>
      <c r="U59" s="78"/>
    </row>
    <row r="60" spans="1:21" ht="37.5" customHeight="1">
      <c r="A60" s="40">
        <v>52</v>
      </c>
      <c r="B60" s="54" t="s">
        <v>110</v>
      </c>
      <c r="C60" s="55" t="s">
        <v>135</v>
      </c>
      <c r="D60" s="41">
        <v>5005</v>
      </c>
      <c r="E60" s="42">
        <v>3503</v>
      </c>
      <c r="F60" s="43" t="s">
        <v>136</v>
      </c>
      <c r="G60" s="55">
        <v>300000</v>
      </c>
      <c r="H60" s="55"/>
      <c r="I60" s="55"/>
      <c r="J60" s="55"/>
      <c r="K60" s="55"/>
      <c r="L60" s="55"/>
      <c r="M60" s="55"/>
      <c r="N60" s="59">
        <v>257863</v>
      </c>
      <c r="O60" s="41">
        <f t="shared" si="1"/>
        <v>51573</v>
      </c>
      <c r="P60" s="55"/>
      <c r="Q60" s="77">
        <f t="shared" si="2"/>
        <v>206290</v>
      </c>
      <c r="R60" s="55"/>
      <c r="S60" s="42">
        <f t="shared" si="6"/>
        <v>42137</v>
      </c>
      <c r="T60" s="78"/>
      <c r="U60" s="78"/>
    </row>
    <row r="61" spans="1:21" ht="22.5">
      <c r="A61" s="40">
        <v>53</v>
      </c>
      <c r="B61" s="54" t="s">
        <v>110</v>
      </c>
      <c r="C61" s="55" t="s">
        <v>137</v>
      </c>
      <c r="D61" s="41">
        <v>1655</v>
      </c>
      <c r="E61" s="42">
        <v>1158</v>
      </c>
      <c r="F61" s="43" t="s">
        <v>138</v>
      </c>
      <c r="G61" s="55">
        <v>135000</v>
      </c>
      <c r="H61" s="55"/>
      <c r="I61" s="55"/>
      <c r="J61" s="55"/>
      <c r="K61" s="55"/>
      <c r="L61" s="55"/>
      <c r="M61" s="55"/>
      <c r="N61" s="59">
        <v>100000</v>
      </c>
      <c r="O61" s="41">
        <f t="shared" si="1"/>
        <v>20000</v>
      </c>
      <c r="P61" s="55"/>
      <c r="Q61" s="77">
        <f t="shared" si="2"/>
        <v>80000</v>
      </c>
      <c r="R61" s="55"/>
      <c r="S61" s="42">
        <f t="shared" si="6"/>
        <v>35000</v>
      </c>
      <c r="T61" s="78"/>
      <c r="U61" s="78"/>
    </row>
    <row r="62" spans="1:21" ht="22.5">
      <c r="A62" s="40">
        <v>54</v>
      </c>
      <c r="B62" s="54" t="s">
        <v>110</v>
      </c>
      <c r="C62" s="55" t="s">
        <v>139</v>
      </c>
      <c r="D62" s="41">
        <v>3480</v>
      </c>
      <c r="E62" s="59">
        <v>2436</v>
      </c>
      <c r="F62" s="43" t="s">
        <v>140</v>
      </c>
      <c r="G62" s="55">
        <v>201600</v>
      </c>
      <c r="H62" s="55"/>
      <c r="I62" s="55"/>
      <c r="J62" s="55"/>
      <c r="K62" s="55"/>
      <c r="L62" s="55"/>
      <c r="M62" s="55"/>
      <c r="N62" s="59">
        <v>179307</v>
      </c>
      <c r="O62" s="41">
        <f t="shared" si="1"/>
        <v>35861</v>
      </c>
      <c r="P62" s="55"/>
      <c r="Q62" s="77">
        <f t="shared" si="2"/>
        <v>143446</v>
      </c>
      <c r="R62" s="55"/>
      <c r="S62" s="42">
        <f t="shared" si="6"/>
        <v>22293</v>
      </c>
      <c r="T62" s="78"/>
      <c r="U62" s="78"/>
    </row>
    <row r="63" spans="1:21" ht="22.5">
      <c r="A63" s="40">
        <v>55</v>
      </c>
      <c r="B63" s="54" t="s">
        <v>110</v>
      </c>
      <c r="C63" s="55" t="s">
        <v>141</v>
      </c>
      <c r="D63" s="41">
        <v>3730</v>
      </c>
      <c r="E63" s="59">
        <v>2611</v>
      </c>
      <c r="F63" s="43" t="s">
        <v>142</v>
      </c>
      <c r="G63" s="55">
        <v>345000</v>
      </c>
      <c r="H63" s="55" t="s">
        <v>143</v>
      </c>
      <c r="I63" s="55"/>
      <c r="J63" s="55"/>
      <c r="K63" s="55"/>
      <c r="L63" s="55"/>
      <c r="M63" s="55"/>
      <c r="N63" s="59">
        <v>192188</v>
      </c>
      <c r="O63" s="41">
        <f t="shared" si="1"/>
        <v>38438</v>
      </c>
      <c r="P63" s="55"/>
      <c r="Q63" s="77">
        <f t="shared" si="2"/>
        <v>153750</v>
      </c>
      <c r="R63" s="55"/>
      <c r="S63" s="42">
        <f t="shared" si="6"/>
        <v>152812</v>
      </c>
      <c r="T63" s="78"/>
      <c r="U63" s="78"/>
    </row>
    <row r="64" spans="1:21" ht="33.75">
      <c r="A64" s="40">
        <v>56</v>
      </c>
      <c r="B64" s="54" t="s">
        <v>110</v>
      </c>
      <c r="C64" s="55" t="s">
        <v>144</v>
      </c>
      <c r="D64" s="41">
        <v>1616</v>
      </c>
      <c r="E64" s="42">
        <v>1131</v>
      </c>
      <c r="F64" s="43" t="s">
        <v>145</v>
      </c>
      <c r="G64" s="41">
        <v>130000</v>
      </c>
      <c r="H64" s="41"/>
      <c r="I64" s="41"/>
      <c r="J64" s="41"/>
      <c r="K64" s="41"/>
      <c r="L64" s="41"/>
      <c r="M64" s="41"/>
      <c r="N64" s="42">
        <v>100000</v>
      </c>
      <c r="O64" s="41">
        <f t="shared" si="1"/>
        <v>20000</v>
      </c>
      <c r="P64" s="55"/>
      <c r="Q64" s="77">
        <f t="shared" si="2"/>
        <v>80000</v>
      </c>
      <c r="R64" s="55"/>
      <c r="S64" s="42">
        <f t="shared" si="6"/>
        <v>30000</v>
      </c>
      <c r="T64" s="78"/>
      <c r="U64" s="78"/>
    </row>
    <row r="65" spans="1:21" ht="24.75" customHeight="1">
      <c r="A65" s="40">
        <v>57</v>
      </c>
      <c r="B65" s="54" t="s">
        <v>110</v>
      </c>
      <c r="C65" s="55" t="s">
        <v>146</v>
      </c>
      <c r="D65" s="41">
        <v>1936</v>
      </c>
      <c r="E65" s="42">
        <v>1355</v>
      </c>
      <c r="F65" s="51" t="s">
        <v>147</v>
      </c>
      <c r="G65" s="41">
        <v>155000</v>
      </c>
      <c r="H65" s="41"/>
      <c r="I65" s="41"/>
      <c r="J65" s="41"/>
      <c r="K65" s="41"/>
      <c r="L65" s="41"/>
      <c r="M65" s="41"/>
      <c r="N65" s="42">
        <v>110836</v>
      </c>
      <c r="O65" s="41">
        <f t="shared" si="1"/>
        <v>22167</v>
      </c>
      <c r="P65" s="55"/>
      <c r="Q65" s="77">
        <f t="shared" si="2"/>
        <v>88669</v>
      </c>
      <c r="R65" s="55"/>
      <c r="S65" s="42">
        <f t="shared" si="6"/>
        <v>44164</v>
      </c>
      <c r="T65" s="78"/>
      <c r="U65" s="78"/>
    </row>
    <row r="66" spans="1:21" ht="14.25">
      <c r="A66" s="40">
        <v>58</v>
      </c>
      <c r="B66" s="54" t="s">
        <v>110</v>
      </c>
      <c r="C66" s="55" t="s">
        <v>148</v>
      </c>
      <c r="D66" s="41">
        <v>1748</v>
      </c>
      <c r="E66" s="42">
        <v>1223</v>
      </c>
      <c r="F66" s="85" t="s">
        <v>149</v>
      </c>
      <c r="G66" s="41">
        <v>180000</v>
      </c>
      <c r="H66" s="41"/>
      <c r="I66" s="41"/>
      <c r="J66" s="41"/>
      <c r="K66" s="41"/>
      <c r="L66" s="41"/>
      <c r="M66" s="41"/>
      <c r="N66" s="42">
        <v>100000</v>
      </c>
      <c r="O66" s="41">
        <f t="shared" si="1"/>
        <v>20000</v>
      </c>
      <c r="P66" s="55"/>
      <c r="Q66" s="77">
        <f t="shared" si="2"/>
        <v>80000</v>
      </c>
      <c r="R66" s="55"/>
      <c r="S66" s="42">
        <f t="shared" si="6"/>
        <v>80000</v>
      </c>
      <c r="T66" s="78"/>
      <c r="U66" s="78"/>
    </row>
    <row r="67" spans="1:21" ht="43.5" customHeight="1">
      <c r="A67" s="40">
        <v>59</v>
      </c>
      <c r="B67" s="54" t="s">
        <v>110</v>
      </c>
      <c r="C67" s="55" t="s">
        <v>150</v>
      </c>
      <c r="D67" s="57">
        <v>1865</v>
      </c>
      <c r="E67" s="86">
        <v>1305</v>
      </c>
      <c r="F67" s="87" t="s">
        <v>151</v>
      </c>
      <c r="G67" s="57">
        <v>350000</v>
      </c>
      <c r="H67" s="41"/>
      <c r="I67" s="41"/>
      <c r="J67" s="41"/>
      <c r="K67" s="41"/>
      <c r="L67" s="41"/>
      <c r="M67" s="41"/>
      <c r="N67" s="42">
        <v>106772</v>
      </c>
      <c r="O67" s="41">
        <f t="shared" si="1"/>
        <v>21354</v>
      </c>
      <c r="P67" s="55"/>
      <c r="Q67" s="77">
        <f t="shared" si="2"/>
        <v>85418</v>
      </c>
      <c r="R67" s="55"/>
      <c r="S67" s="42">
        <f t="shared" si="6"/>
        <v>243228</v>
      </c>
      <c r="T67" s="78"/>
      <c r="U67" s="78"/>
    </row>
    <row r="68" spans="1:21" ht="22.5">
      <c r="A68" s="40">
        <v>60</v>
      </c>
      <c r="B68" s="54" t="s">
        <v>152</v>
      </c>
      <c r="C68" s="88" t="s">
        <v>153</v>
      </c>
      <c r="D68" s="89">
        <v>1840</v>
      </c>
      <c r="E68" s="90">
        <v>1472</v>
      </c>
      <c r="F68" s="91" t="s">
        <v>154</v>
      </c>
      <c r="G68" s="89">
        <v>302063</v>
      </c>
      <c r="H68" s="89"/>
      <c r="I68" s="89"/>
      <c r="J68" s="89"/>
      <c r="K68" s="89"/>
      <c r="L68" s="89"/>
      <c r="M68" s="89"/>
      <c r="N68" s="90">
        <v>250000</v>
      </c>
      <c r="O68" s="41">
        <f t="shared" si="1"/>
        <v>50000</v>
      </c>
      <c r="P68" s="88"/>
      <c r="Q68" s="77">
        <f t="shared" si="2"/>
        <v>200000</v>
      </c>
      <c r="R68" s="88"/>
      <c r="S68" s="90">
        <v>52063</v>
      </c>
      <c r="T68" s="90"/>
      <c r="U68" s="90"/>
    </row>
    <row r="69" spans="1:21" ht="14.25">
      <c r="A69" s="40">
        <v>61</v>
      </c>
      <c r="B69" s="54" t="s">
        <v>152</v>
      </c>
      <c r="C69" s="41" t="s">
        <v>155</v>
      </c>
      <c r="D69" s="41">
        <v>2109</v>
      </c>
      <c r="E69" s="42">
        <v>1694</v>
      </c>
      <c r="F69" s="43" t="s">
        <v>156</v>
      </c>
      <c r="G69" s="41">
        <v>259145</v>
      </c>
      <c r="H69" s="41"/>
      <c r="I69" s="41"/>
      <c r="J69" s="41"/>
      <c r="K69" s="41"/>
      <c r="L69" s="41"/>
      <c r="M69" s="41"/>
      <c r="N69" s="42">
        <v>119970</v>
      </c>
      <c r="O69" s="41">
        <f t="shared" si="1"/>
        <v>23994</v>
      </c>
      <c r="P69" s="41"/>
      <c r="Q69" s="77">
        <f t="shared" si="2"/>
        <v>95976</v>
      </c>
      <c r="R69" s="41"/>
      <c r="S69" s="42">
        <v>0</v>
      </c>
      <c r="T69" s="42"/>
      <c r="U69" s="42">
        <v>139175</v>
      </c>
    </row>
    <row r="70" spans="1:21" ht="22.5">
      <c r="A70" s="40">
        <v>62</v>
      </c>
      <c r="B70" s="54" t="s">
        <v>152</v>
      </c>
      <c r="C70" s="55" t="s">
        <v>157</v>
      </c>
      <c r="D70" s="55">
        <v>1768</v>
      </c>
      <c r="E70" s="59">
        <v>1416</v>
      </c>
      <c r="F70" s="43" t="s">
        <v>158</v>
      </c>
      <c r="G70" s="55">
        <v>130903</v>
      </c>
      <c r="H70" s="55"/>
      <c r="I70" s="55"/>
      <c r="J70" s="55"/>
      <c r="K70" s="55"/>
      <c r="L70" s="55"/>
      <c r="M70" s="55"/>
      <c r="N70" s="59">
        <v>100460</v>
      </c>
      <c r="O70" s="41">
        <f t="shared" si="1"/>
        <v>20092</v>
      </c>
      <c r="P70" s="55"/>
      <c r="Q70" s="77">
        <f t="shared" si="2"/>
        <v>80368</v>
      </c>
      <c r="R70" s="55"/>
      <c r="S70" s="59">
        <v>30443</v>
      </c>
      <c r="T70" s="59"/>
      <c r="U70" s="59"/>
    </row>
    <row r="71" spans="1:21" ht="14.25">
      <c r="A71" s="40">
        <v>63</v>
      </c>
      <c r="B71" s="54" t="s">
        <v>152</v>
      </c>
      <c r="C71" s="55" t="s">
        <v>159</v>
      </c>
      <c r="D71" s="55">
        <v>1880</v>
      </c>
      <c r="E71" s="59">
        <v>1507</v>
      </c>
      <c r="F71" s="43" t="s">
        <v>160</v>
      </c>
      <c r="G71" s="55">
        <v>124261</v>
      </c>
      <c r="H71" s="55"/>
      <c r="I71" s="55"/>
      <c r="J71" s="55"/>
      <c r="K71" s="55"/>
      <c r="L71" s="55"/>
      <c r="M71" s="55"/>
      <c r="N71" s="59">
        <v>107055</v>
      </c>
      <c r="O71" s="41">
        <f t="shared" si="1"/>
        <v>21411</v>
      </c>
      <c r="P71" s="55"/>
      <c r="Q71" s="77">
        <f t="shared" si="2"/>
        <v>85644</v>
      </c>
      <c r="R71" s="55"/>
      <c r="S71" s="59">
        <v>17206</v>
      </c>
      <c r="T71" s="59"/>
      <c r="U71" s="59"/>
    </row>
    <row r="72" spans="1:21" ht="14.25">
      <c r="A72" s="40">
        <v>64</v>
      </c>
      <c r="B72" s="54" t="s">
        <v>152</v>
      </c>
      <c r="C72" s="55" t="s">
        <v>161</v>
      </c>
      <c r="D72" s="55">
        <v>461</v>
      </c>
      <c r="E72" s="59">
        <v>369</v>
      </c>
      <c r="F72" s="43" t="s">
        <v>162</v>
      </c>
      <c r="G72" s="55">
        <v>119973</v>
      </c>
      <c r="H72" s="55"/>
      <c r="I72" s="55"/>
      <c r="J72" s="55"/>
      <c r="K72" s="55"/>
      <c r="L72" s="55"/>
      <c r="M72" s="55"/>
      <c r="N72" s="59">
        <v>100000</v>
      </c>
      <c r="O72" s="41">
        <f t="shared" si="1"/>
        <v>20000</v>
      </c>
      <c r="P72" s="55"/>
      <c r="Q72" s="77">
        <f t="shared" si="2"/>
        <v>80000</v>
      </c>
      <c r="R72" s="55"/>
      <c r="S72" s="59">
        <v>19973</v>
      </c>
      <c r="T72" s="59"/>
      <c r="U72" s="59"/>
    </row>
    <row r="73" spans="1:21" ht="25.5" customHeight="1">
      <c r="A73" s="40">
        <v>65</v>
      </c>
      <c r="B73" s="54" t="s">
        <v>152</v>
      </c>
      <c r="C73" s="55" t="s">
        <v>163</v>
      </c>
      <c r="D73" s="55">
        <v>618</v>
      </c>
      <c r="E73" s="59">
        <v>487</v>
      </c>
      <c r="F73" s="43" t="s">
        <v>164</v>
      </c>
      <c r="G73" s="55">
        <v>121494</v>
      </c>
      <c r="H73" s="55"/>
      <c r="I73" s="55"/>
      <c r="J73" s="55"/>
      <c r="K73" s="55"/>
      <c r="L73" s="55"/>
      <c r="M73" s="55"/>
      <c r="N73" s="59">
        <v>100000</v>
      </c>
      <c r="O73" s="41">
        <f t="shared" si="1"/>
        <v>20000</v>
      </c>
      <c r="P73" s="55"/>
      <c r="Q73" s="77">
        <f t="shared" si="2"/>
        <v>80000</v>
      </c>
      <c r="R73" s="55"/>
      <c r="S73" s="59">
        <v>21494</v>
      </c>
      <c r="T73" s="59"/>
      <c r="U73" s="59"/>
    </row>
    <row r="74" spans="1:21" ht="22.5">
      <c r="A74" s="40">
        <v>66</v>
      </c>
      <c r="B74" s="54" t="s">
        <v>152</v>
      </c>
      <c r="C74" s="55" t="s">
        <v>165</v>
      </c>
      <c r="D74" s="55">
        <v>3436</v>
      </c>
      <c r="E74" s="59">
        <v>2739</v>
      </c>
      <c r="F74" s="43" t="s">
        <v>166</v>
      </c>
      <c r="G74" s="55">
        <v>315794</v>
      </c>
      <c r="H74" s="55"/>
      <c r="I74" s="55"/>
      <c r="J74" s="55"/>
      <c r="K74" s="55"/>
      <c r="L74" s="55"/>
      <c r="M74" s="55"/>
      <c r="N74" s="59">
        <v>175716</v>
      </c>
      <c r="O74" s="41">
        <f aca="true" t="shared" si="7" ref="O74:O137">INT(N74*0.2+0.5)</f>
        <v>35143</v>
      </c>
      <c r="P74" s="55"/>
      <c r="Q74" s="77">
        <f aca="true" t="shared" si="8" ref="Q74:Q137">N74-O74</f>
        <v>140573</v>
      </c>
      <c r="R74" s="55"/>
      <c r="S74" s="59">
        <v>140078</v>
      </c>
      <c r="T74" s="59"/>
      <c r="U74" s="59"/>
    </row>
    <row r="75" spans="1:21" ht="14.25">
      <c r="A75" s="40">
        <v>67</v>
      </c>
      <c r="B75" s="54" t="s">
        <v>152</v>
      </c>
      <c r="C75" s="55" t="s">
        <v>167</v>
      </c>
      <c r="D75" s="55">
        <v>2456</v>
      </c>
      <c r="E75" s="59">
        <v>1967</v>
      </c>
      <c r="F75" s="43" t="s">
        <v>168</v>
      </c>
      <c r="G75" s="55">
        <v>156486</v>
      </c>
      <c r="H75" s="55"/>
      <c r="I75" s="55"/>
      <c r="J75" s="55"/>
      <c r="K75" s="55"/>
      <c r="L75" s="55"/>
      <c r="M75" s="55"/>
      <c r="N75" s="59">
        <v>138650</v>
      </c>
      <c r="O75" s="41">
        <f t="shared" si="7"/>
        <v>27730</v>
      </c>
      <c r="P75" s="55"/>
      <c r="Q75" s="77">
        <f t="shared" si="8"/>
        <v>110920</v>
      </c>
      <c r="R75" s="55"/>
      <c r="S75" s="59">
        <v>17836</v>
      </c>
      <c r="T75" s="59"/>
      <c r="U75" s="59"/>
    </row>
    <row r="76" spans="1:21" ht="21" customHeight="1">
      <c r="A76" s="40">
        <v>68</v>
      </c>
      <c r="B76" s="54" t="s">
        <v>169</v>
      </c>
      <c r="C76" s="41" t="s">
        <v>170</v>
      </c>
      <c r="D76" s="41">
        <v>1169</v>
      </c>
      <c r="E76" s="42">
        <v>818</v>
      </c>
      <c r="F76" s="43" t="s">
        <v>171</v>
      </c>
      <c r="G76" s="41">
        <v>280000</v>
      </c>
      <c r="H76" s="92"/>
      <c r="I76" s="41"/>
      <c r="J76" s="41"/>
      <c r="K76" s="41"/>
      <c r="L76" s="41"/>
      <c r="M76" s="41"/>
      <c r="N76" s="42">
        <v>250000</v>
      </c>
      <c r="O76" s="41">
        <f t="shared" si="7"/>
        <v>50000</v>
      </c>
      <c r="P76" s="41">
        <v>0</v>
      </c>
      <c r="Q76" s="77">
        <f t="shared" si="8"/>
        <v>200000</v>
      </c>
      <c r="R76" s="41"/>
      <c r="S76" s="42">
        <f>G76-N76</f>
        <v>30000</v>
      </c>
      <c r="T76" s="42"/>
      <c r="U76" s="42"/>
    </row>
    <row r="77" spans="1:21" ht="18.75" customHeight="1">
      <c r="A77" s="40">
        <v>69</v>
      </c>
      <c r="B77" s="54" t="s">
        <v>169</v>
      </c>
      <c r="C77" s="41" t="s">
        <v>172</v>
      </c>
      <c r="D77" s="41">
        <v>6245</v>
      </c>
      <c r="E77" s="42">
        <v>4371</v>
      </c>
      <c r="F77" s="43" t="s">
        <v>173</v>
      </c>
      <c r="G77" s="41">
        <v>680000</v>
      </c>
      <c r="H77" s="41"/>
      <c r="I77" s="41"/>
      <c r="J77" s="41"/>
      <c r="K77" s="41"/>
      <c r="L77" s="41"/>
      <c r="M77" s="41"/>
      <c r="N77" s="42">
        <v>321755</v>
      </c>
      <c r="O77" s="41">
        <f t="shared" si="7"/>
        <v>64351</v>
      </c>
      <c r="P77" s="41"/>
      <c r="Q77" s="77">
        <f t="shared" si="8"/>
        <v>257404</v>
      </c>
      <c r="R77" s="41"/>
      <c r="S77" s="42">
        <f aca="true" t="shared" si="9" ref="S77:S90">G77-N77</f>
        <v>358245</v>
      </c>
      <c r="T77" s="42"/>
      <c r="U77" s="42"/>
    </row>
    <row r="78" spans="1:21" ht="14.25">
      <c r="A78" s="40">
        <v>70</v>
      </c>
      <c r="B78" s="54" t="s">
        <v>169</v>
      </c>
      <c r="C78" s="55" t="s">
        <v>174</v>
      </c>
      <c r="D78" s="55">
        <v>7731</v>
      </c>
      <c r="E78" s="59">
        <v>5411</v>
      </c>
      <c r="F78" s="43" t="s">
        <v>175</v>
      </c>
      <c r="G78" s="55">
        <v>650000</v>
      </c>
      <c r="H78" s="55"/>
      <c r="I78" s="55"/>
      <c r="J78" s="55"/>
      <c r="K78" s="55"/>
      <c r="L78" s="55"/>
      <c r="M78" s="55"/>
      <c r="N78" s="59">
        <v>398327</v>
      </c>
      <c r="O78" s="41">
        <f t="shared" si="7"/>
        <v>79665</v>
      </c>
      <c r="P78" s="98"/>
      <c r="Q78" s="77">
        <f t="shared" si="8"/>
        <v>318662</v>
      </c>
      <c r="R78" s="41"/>
      <c r="S78" s="42">
        <f t="shared" si="9"/>
        <v>251673</v>
      </c>
      <c r="T78" s="42"/>
      <c r="U78" s="42"/>
    </row>
    <row r="79" spans="1:21" ht="14.25">
      <c r="A79" s="40">
        <v>71</v>
      </c>
      <c r="B79" s="54" t="s">
        <v>169</v>
      </c>
      <c r="C79" s="55" t="s">
        <v>176</v>
      </c>
      <c r="D79" s="55">
        <v>2456</v>
      </c>
      <c r="E79" s="59">
        <v>1719</v>
      </c>
      <c r="F79" s="43" t="s">
        <v>177</v>
      </c>
      <c r="G79" s="55">
        <v>170000</v>
      </c>
      <c r="H79" s="55"/>
      <c r="I79" s="55"/>
      <c r="J79" s="55"/>
      <c r="K79" s="55"/>
      <c r="L79" s="55"/>
      <c r="M79" s="55"/>
      <c r="N79" s="59">
        <v>140570</v>
      </c>
      <c r="O79" s="41">
        <f t="shared" si="7"/>
        <v>28114</v>
      </c>
      <c r="P79" s="41"/>
      <c r="Q79" s="77">
        <f t="shared" si="8"/>
        <v>112456</v>
      </c>
      <c r="R79" s="41"/>
      <c r="S79" s="42">
        <f t="shared" si="9"/>
        <v>29430</v>
      </c>
      <c r="T79" s="42"/>
      <c r="U79" s="42"/>
    </row>
    <row r="80" spans="1:21" ht="22.5">
      <c r="A80" s="40">
        <v>72</v>
      </c>
      <c r="B80" s="54" t="s">
        <v>169</v>
      </c>
      <c r="C80" s="41" t="s">
        <v>178</v>
      </c>
      <c r="D80" s="41">
        <v>11014</v>
      </c>
      <c r="E80" s="42">
        <v>7710</v>
      </c>
      <c r="F80" s="43" t="s">
        <v>179</v>
      </c>
      <c r="G80" s="41">
        <v>650000</v>
      </c>
      <c r="H80" s="41"/>
      <c r="I80" s="41"/>
      <c r="J80" s="41"/>
      <c r="K80" s="41"/>
      <c r="L80" s="41"/>
      <c r="M80" s="41"/>
      <c r="N80" s="42">
        <v>567482</v>
      </c>
      <c r="O80" s="41">
        <f t="shared" si="7"/>
        <v>113496</v>
      </c>
      <c r="P80" s="41"/>
      <c r="Q80" s="77">
        <f t="shared" si="8"/>
        <v>453986</v>
      </c>
      <c r="R80" s="41"/>
      <c r="S80" s="42">
        <f t="shared" si="9"/>
        <v>82518</v>
      </c>
      <c r="T80" s="42"/>
      <c r="U80" s="42"/>
    </row>
    <row r="81" spans="1:21" ht="24.75" customHeight="1">
      <c r="A81" s="40">
        <v>73</v>
      </c>
      <c r="B81" s="54" t="s">
        <v>169</v>
      </c>
      <c r="C81" s="41" t="s">
        <v>180</v>
      </c>
      <c r="D81" s="41">
        <v>3604</v>
      </c>
      <c r="E81" s="42">
        <v>2523</v>
      </c>
      <c r="F81" s="43" t="s">
        <v>181</v>
      </c>
      <c r="G81" s="41">
        <v>240000</v>
      </c>
      <c r="H81" s="41"/>
      <c r="I81" s="41"/>
      <c r="J81" s="41"/>
      <c r="K81" s="41"/>
      <c r="L81" s="41"/>
      <c r="M81" s="41"/>
      <c r="N81" s="42">
        <v>185696</v>
      </c>
      <c r="O81" s="41">
        <f t="shared" si="7"/>
        <v>37139</v>
      </c>
      <c r="P81" s="41"/>
      <c r="Q81" s="77">
        <f t="shared" si="8"/>
        <v>148557</v>
      </c>
      <c r="R81" s="41"/>
      <c r="S81" s="42">
        <f t="shared" si="9"/>
        <v>54304</v>
      </c>
      <c r="T81" s="42"/>
      <c r="U81" s="42"/>
    </row>
    <row r="82" spans="1:21" ht="14.25">
      <c r="A82" s="40">
        <v>74</v>
      </c>
      <c r="B82" s="54" t="s">
        <v>169</v>
      </c>
      <c r="C82" s="41" t="s">
        <v>182</v>
      </c>
      <c r="D82" s="41">
        <v>3550</v>
      </c>
      <c r="E82" s="42">
        <v>2485</v>
      </c>
      <c r="F82" s="43" t="s">
        <v>183</v>
      </c>
      <c r="G82" s="41">
        <v>250000</v>
      </c>
      <c r="H82" s="41"/>
      <c r="I82" s="41"/>
      <c r="J82" s="41"/>
      <c r="K82" s="41"/>
      <c r="L82" s="41"/>
      <c r="M82" s="41"/>
      <c r="N82" s="42">
        <v>182876</v>
      </c>
      <c r="O82" s="41">
        <f t="shared" si="7"/>
        <v>36575</v>
      </c>
      <c r="P82" s="41"/>
      <c r="Q82" s="77">
        <f t="shared" si="8"/>
        <v>146301</v>
      </c>
      <c r="R82" s="41"/>
      <c r="S82" s="42">
        <f t="shared" si="9"/>
        <v>67124</v>
      </c>
      <c r="T82" s="42"/>
      <c r="U82" s="42"/>
    </row>
    <row r="83" spans="1:21" ht="21" customHeight="1">
      <c r="A83" s="40">
        <v>75</v>
      </c>
      <c r="B83" s="54" t="s">
        <v>169</v>
      </c>
      <c r="C83" s="41" t="s">
        <v>184</v>
      </c>
      <c r="D83" s="41">
        <v>1985</v>
      </c>
      <c r="E83" s="42">
        <v>1390</v>
      </c>
      <c r="F83" s="43" t="s">
        <v>185</v>
      </c>
      <c r="G83" s="41">
        <v>200000</v>
      </c>
      <c r="H83" s="41"/>
      <c r="I83" s="41"/>
      <c r="J83" s="41"/>
      <c r="K83" s="41"/>
      <c r="L83" s="41"/>
      <c r="M83" s="41"/>
      <c r="N83" s="42">
        <v>113620</v>
      </c>
      <c r="O83" s="41">
        <f t="shared" si="7"/>
        <v>22724</v>
      </c>
      <c r="P83" s="41"/>
      <c r="Q83" s="77">
        <f t="shared" si="8"/>
        <v>90896</v>
      </c>
      <c r="R83" s="41"/>
      <c r="S83" s="42">
        <f t="shared" si="9"/>
        <v>86380</v>
      </c>
      <c r="T83" s="42"/>
      <c r="U83" s="42"/>
    </row>
    <row r="84" spans="1:21" ht="21" customHeight="1">
      <c r="A84" s="40">
        <v>76</v>
      </c>
      <c r="B84" s="54" t="s">
        <v>169</v>
      </c>
      <c r="C84" s="41" t="s">
        <v>186</v>
      </c>
      <c r="D84" s="41">
        <v>1368</v>
      </c>
      <c r="E84" s="42">
        <v>957</v>
      </c>
      <c r="F84" s="43" t="s">
        <v>187</v>
      </c>
      <c r="G84" s="41">
        <v>250000</v>
      </c>
      <c r="H84" s="41"/>
      <c r="I84" s="41"/>
      <c r="J84" s="41"/>
      <c r="K84" s="41"/>
      <c r="L84" s="41"/>
      <c r="M84" s="41"/>
      <c r="N84" s="42">
        <v>100000</v>
      </c>
      <c r="O84" s="41">
        <f t="shared" si="7"/>
        <v>20000</v>
      </c>
      <c r="P84" s="41"/>
      <c r="Q84" s="77">
        <f t="shared" si="8"/>
        <v>80000</v>
      </c>
      <c r="R84" s="24"/>
      <c r="S84" s="42">
        <f t="shared" si="9"/>
        <v>150000</v>
      </c>
      <c r="T84" s="42"/>
      <c r="U84" s="42"/>
    </row>
    <row r="85" spans="1:21" ht="23.25" customHeight="1">
      <c r="A85" s="40">
        <v>77</v>
      </c>
      <c r="B85" s="54" t="s">
        <v>169</v>
      </c>
      <c r="C85" s="41" t="s">
        <v>188</v>
      </c>
      <c r="D85" s="41">
        <v>2394</v>
      </c>
      <c r="E85" s="42">
        <v>1675</v>
      </c>
      <c r="F85" s="43" t="s">
        <v>189</v>
      </c>
      <c r="G85" s="41">
        <v>190000</v>
      </c>
      <c r="H85" s="41"/>
      <c r="I85" s="99"/>
      <c r="J85" s="41"/>
      <c r="K85" s="41"/>
      <c r="L85" s="41"/>
      <c r="M85" s="41"/>
      <c r="N85" s="42">
        <v>137050</v>
      </c>
      <c r="O85" s="41">
        <f t="shared" si="7"/>
        <v>27410</v>
      </c>
      <c r="P85" s="41">
        <v>0</v>
      </c>
      <c r="Q85" s="77">
        <f t="shared" si="8"/>
        <v>109640</v>
      </c>
      <c r="R85" s="41"/>
      <c r="S85" s="42">
        <f t="shared" si="9"/>
        <v>52950</v>
      </c>
      <c r="T85" s="42"/>
      <c r="U85" s="42"/>
    </row>
    <row r="86" spans="1:21" ht="21" customHeight="1">
      <c r="A86" s="40">
        <v>78</v>
      </c>
      <c r="B86" s="93" t="s">
        <v>169</v>
      </c>
      <c r="C86" s="41" t="s">
        <v>190</v>
      </c>
      <c r="D86" s="41">
        <v>848</v>
      </c>
      <c r="E86" s="42">
        <v>593</v>
      </c>
      <c r="F86" s="43" t="s">
        <v>191</v>
      </c>
      <c r="G86" s="41">
        <v>150000</v>
      </c>
      <c r="H86" s="41"/>
      <c r="I86" s="41"/>
      <c r="J86" s="41"/>
      <c r="K86" s="41"/>
      <c r="L86" s="41"/>
      <c r="M86" s="41"/>
      <c r="N86" s="42">
        <v>100000</v>
      </c>
      <c r="O86" s="41">
        <f t="shared" si="7"/>
        <v>20000</v>
      </c>
      <c r="P86" s="41"/>
      <c r="Q86" s="77">
        <f t="shared" si="8"/>
        <v>80000</v>
      </c>
      <c r="R86" s="24"/>
      <c r="S86" s="42">
        <f t="shared" si="9"/>
        <v>50000</v>
      </c>
      <c r="T86" s="42"/>
      <c r="U86" s="42"/>
    </row>
    <row r="87" spans="1:21" ht="14.25">
      <c r="A87" s="40">
        <v>79</v>
      </c>
      <c r="B87" s="93" t="s">
        <v>169</v>
      </c>
      <c r="C87" s="41" t="s">
        <v>192</v>
      </c>
      <c r="D87" s="41">
        <v>1950</v>
      </c>
      <c r="E87" s="42">
        <v>1365</v>
      </c>
      <c r="F87" s="43" t="s">
        <v>193</v>
      </c>
      <c r="G87" s="41">
        <v>150000</v>
      </c>
      <c r="H87" s="41"/>
      <c r="I87" s="41"/>
      <c r="J87" s="41"/>
      <c r="K87" s="41"/>
      <c r="L87" s="41"/>
      <c r="M87" s="41"/>
      <c r="N87" s="42">
        <v>111595</v>
      </c>
      <c r="O87" s="41">
        <f t="shared" si="7"/>
        <v>22319</v>
      </c>
      <c r="P87" s="100"/>
      <c r="Q87" s="77">
        <f t="shared" si="8"/>
        <v>89276</v>
      </c>
      <c r="R87" s="41"/>
      <c r="S87" s="42">
        <f t="shared" si="9"/>
        <v>38405</v>
      </c>
      <c r="T87" s="42"/>
      <c r="U87" s="42"/>
    </row>
    <row r="88" spans="1:21" ht="19.5" customHeight="1">
      <c r="A88" s="40">
        <v>80</v>
      </c>
      <c r="B88" s="93" t="s">
        <v>169</v>
      </c>
      <c r="C88" s="41" t="s">
        <v>194</v>
      </c>
      <c r="D88" s="41">
        <v>671</v>
      </c>
      <c r="E88" s="42">
        <v>470</v>
      </c>
      <c r="F88" s="43" t="s">
        <v>195</v>
      </c>
      <c r="G88" s="41">
        <v>450000</v>
      </c>
      <c r="H88" s="41"/>
      <c r="I88" s="41"/>
      <c r="J88" s="41"/>
      <c r="K88" s="41"/>
      <c r="L88" s="41"/>
      <c r="M88" s="41"/>
      <c r="N88" s="42">
        <v>100000</v>
      </c>
      <c r="O88" s="41">
        <f t="shared" si="7"/>
        <v>20000</v>
      </c>
      <c r="P88" s="41"/>
      <c r="Q88" s="77">
        <f t="shared" si="8"/>
        <v>80000</v>
      </c>
      <c r="R88" s="41"/>
      <c r="S88" s="42">
        <f t="shared" si="9"/>
        <v>350000</v>
      </c>
      <c r="T88" s="42"/>
      <c r="U88" s="42"/>
    </row>
    <row r="89" spans="1:21" ht="27" customHeight="1">
      <c r="A89" s="40">
        <v>81</v>
      </c>
      <c r="B89" s="93" t="s">
        <v>169</v>
      </c>
      <c r="C89" s="41" t="s">
        <v>196</v>
      </c>
      <c r="D89" s="41">
        <v>6059</v>
      </c>
      <c r="E89" s="42">
        <v>4241</v>
      </c>
      <c r="F89" s="43" t="s">
        <v>197</v>
      </c>
      <c r="G89" s="41">
        <v>350000</v>
      </c>
      <c r="H89" s="41"/>
      <c r="I89" s="41"/>
      <c r="J89" s="41"/>
      <c r="K89" s="41"/>
      <c r="L89" s="41"/>
      <c r="M89" s="41"/>
      <c r="N89" s="42">
        <v>312165</v>
      </c>
      <c r="O89" s="41">
        <f t="shared" si="7"/>
        <v>62433</v>
      </c>
      <c r="P89" s="41"/>
      <c r="Q89" s="77">
        <f t="shared" si="8"/>
        <v>249732</v>
      </c>
      <c r="R89" s="41"/>
      <c r="S89" s="42">
        <f t="shared" si="9"/>
        <v>37835</v>
      </c>
      <c r="T89" s="42"/>
      <c r="U89" s="42"/>
    </row>
    <row r="90" spans="1:21" ht="14.25">
      <c r="A90" s="40">
        <v>82</v>
      </c>
      <c r="B90" s="54" t="s">
        <v>198</v>
      </c>
      <c r="C90" s="41" t="s">
        <v>199</v>
      </c>
      <c r="D90" s="41">
        <v>774</v>
      </c>
      <c r="E90" s="42">
        <f aca="true" t="shared" si="10" ref="E90:E96">INT(D90*0.75+0.5)</f>
        <v>581</v>
      </c>
      <c r="F90" s="43" t="s">
        <v>200</v>
      </c>
      <c r="G90" s="41">
        <v>150000</v>
      </c>
      <c r="H90" s="41"/>
      <c r="I90" s="41"/>
      <c r="J90" s="41"/>
      <c r="K90" s="41"/>
      <c r="L90" s="41"/>
      <c r="M90" s="41"/>
      <c r="N90" s="42">
        <v>100000</v>
      </c>
      <c r="O90" s="41">
        <f t="shared" si="7"/>
        <v>20000</v>
      </c>
      <c r="P90" s="41"/>
      <c r="Q90" s="77">
        <f t="shared" si="8"/>
        <v>80000</v>
      </c>
      <c r="R90" s="41"/>
      <c r="S90" s="42">
        <v>50000</v>
      </c>
      <c r="T90" s="78"/>
      <c r="U90" s="78"/>
    </row>
    <row r="91" spans="1:21" ht="14.25">
      <c r="A91" s="40">
        <v>83</v>
      </c>
      <c r="B91" s="54" t="s">
        <v>198</v>
      </c>
      <c r="C91" s="41" t="s">
        <v>201</v>
      </c>
      <c r="D91" s="41">
        <v>7126</v>
      </c>
      <c r="E91" s="42">
        <f t="shared" si="10"/>
        <v>5345</v>
      </c>
      <c r="F91" s="43" t="s">
        <v>202</v>
      </c>
      <c r="G91" s="41">
        <v>468000</v>
      </c>
      <c r="H91" s="41"/>
      <c r="I91" s="41"/>
      <c r="J91" s="41"/>
      <c r="K91" s="41"/>
      <c r="L91" s="41"/>
      <c r="M91" s="41"/>
      <c r="N91" s="42">
        <v>367106</v>
      </c>
      <c r="O91" s="41">
        <f t="shared" si="7"/>
        <v>73421</v>
      </c>
      <c r="P91" s="41"/>
      <c r="Q91" s="77">
        <f t="shared" si="8"/>
        <v>293685</v>
      </c>
      <c r="R91" s="77"/>
      <c r="S91" s="42">
        <v>100894</v>
      </c>
      <c r="T91" s="78"/>
      <c r="U91" s="78"/>
    </row>
    <row r="92" spans="1:21" ht="14.25">
      <c r="A92" s="40">
        <v>84</v>
      </c>
      <c r="B92" s="54" t="s">
        <v>198</v>
      </c>
      <c r="C92" s="41" t="s">
        <v>203</v>
      </c>
      <c r="D92" s="41">
        <v>2570</v>
      </c>
      <c r="E92" s="42">
        <f t="shared" si="10"/>
        <v>1928</v>
      </c>
      <c r="F92" s="43" t="s">
        <v>204</v>
      </c>
      <c r="G92" s="41">
        <v>185625</v>
      </c>
      <c r="H92" s="41"/>
      <c r="I92" s="41"/>
      <c r="J92" s="41"/>
      <c r="K92" s="41"/>
      <c r="L92" s="41"/>
      <c r="M92" s="41"/>
      <c r="N92" s="42">
        <v>147090</v>
      </c>
      <c r="O92" s="41">
        <f t="shared" si="7"/>
        <v>29418</v>
      </c>
      <c r="P92" s="41"/>
      <c r="Q92" s="77">
        <f t="shared" si="8"/>
        <v>117672</v>
      </c>
      <c r="R92" s="77"/>
      <c r="S92" s="42">
        <v>38535</v>
      </c>
      <c r="T92" s="80"/>
      <c r="U92" s="80"/>
    </row>
    <row r="93" spans="1:21" ht="22.5">
      <c r="A93" s="40">
        <v>85</v>
      </c>
      <c r="B93" s="54" t="s">
        <v>198</v>
      </c>
      <c r="C93" s="41" t="s">
        <v>205</v>
      </c>
      <c r="D93" s="41">
        <v>5142</v>
      </c>
      <c r="E93" s="42">
        <f t="shared" si="10"/>
        <v>3857</v>
      </c>
      <c r="F93" s="43" t="s">
        <v>206</v>
      </c>
      <c r="G93" s="41">
        <v>2000000</v>
      </c>
      <c r="H93" s="41"/>
      <c r="I93" s="41"/>
      <c r="J93" s="41"/>
      <c r="K93" s="41"/>
      <c r="L93" s="41"/>
      <c r="M93" s="41"/>
      <c r="N93" s="42">
        <v>264915</v>
      </c>
      <c r="O93" s="41">
        <f t="shared" si="7"/>
        <v>52983</v>
      </c>
      <c r="P93" s="55"/>
      <c r="Q93" s="77">
        <f t="shared" si="8"/>
        <v>211932</v>
      </c>
      <c r="R93" s="77"/>
      <c r="S93" s="42">
        <v>1735085</v>
      </c>
      <c r="T93" s="78"/>
      <c r="U93" s="78"/>
    </row>
    <row r="94" spans="1:21" ht="25.5" customHeight="1">
      <c r="A94" s="40">
        <v>86</v>
      </c>
      <c r="B94" s="54" t="s">
        <v>198</v>
      </c>
      <c r="C94" s="41" t="s">
        <v>207</v>
      </c>
      <c r="D94" s="41">
        <v>2294</v>
      </c>
      <c r="E94" s="42">
        <f t="shared" si="10"/>
        <v>1721</v>
      </c>
      <c r="F94" s="43" t="s">
        <v>208</v>
      </c>
      <c r="G94" s="41">
        <v>200000</v>
      </c>
      <c r="H94" s="41"/>
      <c r="I94" s="41"/>
      <c r="J94" s="41"/>
      <c r="K94" s="41"/>
      <c r="L94" s="41"/>
      <c r="M94" s="41"/>
      <c r="N94" s="42">
        <v>131315</v>
      </c>
      <c r="O94" s="41">
        <f t="shared" si="7"/>
        <v>26263</v>
      </c>
      <c r="P94" s="55"/>
      <c r="Q94" s="77">
        <f t="shared" si="8"/>
        <v>105052</v>
      </c>
      <c r="R94" s="77"/>
      <c r="S94" s="42">
        <v>68685</v>
      </c>
      <c r="T94" s="78"/>
      <c r="U94" s="78"/>
    </row>
    <row r="95" spans="1:21" ht="25.5" customHeight="1">
      <c r="A95" s="40">
        <v>87</v>
      </c>
      <c r="B95" s="54" t="s">
        <v>198</v>
      </c>
      <c r="C95" s="41" t="s">
        <v>209</v>
      </c>
      <c r="D95" s="41">
        <v>2550</v>
      </c>
      <c r="E95" s="42">
        <f t="shared" si="10"/>
        <v>1913</v>
      </c>
      <c r="F95" s="43" t="s">
        <v>210</v>
      </c>
      <c r="G95" s="41">
        <v>1800000</v>
      </c>
      <c r="H95" s="41"/>
      <c r="I95" s="41"/>
      <c r="J95" s="41"/>
      <c r="K95" s="41"/>
      <c r="L95" s="41"/>
      <c r="M95" s="41"/>
      <c r="N95" s="42">
        <v>145945</v>
      </c>
      <c r="O95" s="41">
        <f t="shared" si="7"/>
        <v>29189</v>
      </c>
      <c r="P95" s="55"/>
      <c r="Q95" s="77">
        <f t="shared" si="8"/>
        <v>116756</v>
      </c>
      <c r="R95" s="77"/>
      <c r="S95" s="42">
        <v>1654055</v>
      </c>
      <c r="T95" s="78"/>
      <c r="U95" s="78"/>
    </row>
    <row r="96" spans="1:21" ht="25.5" customHeight="1">
      <c r="A96" s="40">
        <v>88</v>
      </c>
      <c r="B96" s="54" t="s">
        <v>198</v>
      </c>
      <c r="C96" s="41" t="s">
        <v>211</v>
      </c>
      <c r="D96" s="41">
        <v>4733</v>
      </c>
      <c r="E96" s="42">
        <f t="shared" si="10"/>
        <v>3550</v>
      </c>
      <c r="F96" s="43" t="s">
        <v>212</v>
      </c>
      <c r="G96" s="41">
        <v>1150000</v>
      </c>
      <c r="H96" s="41"/>
      <c r="I96" s="41"/>
      <c r="J96" s="41"/>
      <c r="K96" s="41"/>
      <c r="L96" s="41"/>
      <c r="M96" s="41"/>
      <c r="N96" s="42">
        <v>243837</v>
      </c>
      <c r="O96" s="41">
        <f t="shared" si="7"/>
        <v>48767</v>
      </c>
      <c r="P96" s="55"/>
      <c r="Q96" s="77">
        <f t="shared" si="8"/>
        <v>195070</v>
      </c>
      <c r="R96" s="41"/>
      <c r="S96" s="42">
        <v>906163</v>
      </c>
      <c r="T96" s="78"/>
      <c r="U96" s="78"/>
    </row>
    <row r="97" spans="1:21" ht="25.5" customHeight="1">
      <c r="A97" s="40">
        <v>89</v>
      </c>
      <c r="B97" s="54" t="s">
        <v>198</v>
      </c>
      <c r="C97" s="94" t="s">
        <v>213</v>
      </c>
      <c r="D97" s="41">
        <v>922</v>
      </c>
      <c r="E97" s="42">
        <v>692</v>
      </c>
      <c r="F97" s="43" t="s">
        <v>214</v>
      </c>
      <c r="G97" s="41">
        <v>160000</v>
      </c>
      <c r="H97" s="95"/>
      <c r="I97" s="95"/>
      <c r="J97" s="95"/>
      <c r="K97" s="95"/>
      <c r="L97" s="95"/>
      <c r="M97" s="95"/>
      <c r="N97" s="95">
        <v>100000</v>
      </c>
      <c r="O97" s="41">
        <f t="shared" si="7"/>
        <v>20000</v>
      </c>
      <c r="P97" s="80"/>
      <c r="Q97" s="77">
        <f t="shared" si="8"/>
        <v>80000</v>
      </c>
      <c r="R97" s="78"/>
      <c r="S97" s="42">
        <v>60000</v>
      </c>
      <c r="T97" s="78"/>
      <c r="U97" s="78"/>
    </row>
    <row r="98" spans="1:21" ht="25.5" customHeight="1">
      <c r="A98" s="40">
        <v>90</v>
      </c>
      <c r="B98" s="54" t="s">
        <v>215</v>
      </c>
      <c r="C98" s="41" t="s">
        <v>216</v>
      </c>
      <c r="D98" s="41">
        <v>2160</v>
      </c>
      <c r="E98" s="42">
        <f aca="true" t="shared" si="11" ref="E98:E106">ROUND(D98*0.87,0)</f>
        <v>1879</v>
      </c>
      <c r="F98" s="43" t="s">
        <v>217</v>
      </c>
      <c r="G98" s="41">
        <v>280000</v>
      </c>
      <c r="H98" s="41"/>
      <c r="I98" s="41"/>
      <c r="J98" s="41"/>
      <c r="K98" s="41"/>
      <c r="L98" s="41"/>
      <c r="M98" s="41"/>
      <c r="N98" s="42">
        <v>250000</v>
      </c>
      <c r="O98" s="41">
        <f t="shared" si="7"/>
        <v>50000</v>
      </c>
      <c r="P98" s="41"/>
      <c r="Q98" s="77">
        <f t="shared" si="8"/>
        <v>200000</v>
      </c>
      <c r="R98" s="41"/>
      <c r="S98" s="42">
        <f aca="true" t="shared" si="12" ref="S98:S106">+G98-N98</f>
        <v>30000</v>
      </c>
      <c r="T98" s="80"/>
      <c r="U98" s="80"/>
    </row>
    <row r="99" spans="1:21" ht="27" customHeight="1">
      <c r="A99" s="40">
        <v>91</v>
      </c>
      <c r="B99" s="54" t="s">
        <v>215</v>
      </c>
      <c r="C99" s="41" t="s">
        <v>218</v>
      </c>
      <c r="D99" s="41">
        <v>635</v>
      </c>
      <c r="E99" s="42">
        <f t="shared" si="11"/>
        <v>552</v>
      </c>
      <c r="F99" s="43" t="s">
        <v>219</v>
      </c>
      <c r="G99" s="41">
        <v>110000</v>
      </c>
      <c r="H99" s="41"/>
      <c r="I99" s="41"/>
      <c r="J99" s="41"/>
      <c r="K99" s="41"/>
      <c r="L99" s="41"/>
      <c r="M99" s="41"/>
      <c r="N99" s="42">
        <v>100000</v>
      </c>
      <c r="O99" s="41">
        <f t="shared" si="7"/>
        <v>20000</v>
      </c>
      <c r="P99" s="41"/>
      <c r="Q99" s="77">
        <f t="shared" si="8"/>
        <v>80000</v>
      </c>
      <c r="R99" s="77"/>
      <c r="S99" s="42">
        <f t="shared" si="12"/>
        <v>10000</v>
      </c>
      <c r="T99" s="80"/>
      <c r="U99" s="81"/>
    </row>
    <row r="100" spans="1:21" ht="27.75" customHeight="1">
      <c r="A100" s="40">
        <v>92</v>
      </c>
      <c r="B100" s="54" t="s">
        <v>215</v>
      </c>
      <c r="C100" s="41" t="s">
        <v>220</v>
      </c>
      <c r="D100" s="41">
        <v>485</v>
      </c>
      <c r="E100" s="42">
        <f t="shared" si="11"/>
        <v>422</v>
      </c>
      <c r="F100" s="43" t="s">
        <v>221</v>
      </c>
      <c r="G100" s="55">
        <v>200000</v>
      </c>
      <c r="H100" s="55"/>
      <c r="I100" s="55"/>
      <c r="J100" s="55"/>
      <c r="K100" s="55"/>
      <c r="L100" s="55"/>
      <c r="M100" s="55"/>
      <c r="N100" s="59">
        <v>100000</v>
      </c>
      <c r="O100" s="41">
        <f t="shared" si="7"/>
        <v>20000</v>
      </c>
      <c r="P100" s="55"/>
      <c r="Q100" s="77">
        <f t="shared" si="8"/>
        <v>80000</v>
      </c>
      <c r="R100" s="55"/>
      <c r="S100" s="42">
        <f t="shared" si="12"/>
        <v>100000</v>
      </c>
      <c r="T100" s="78"/>
      <c r="U100" s="78"/>
    </row>
    <row r="101" spans="1:21" ht="30.75" customHeight="1">
      <c r="A101" s="40">
        <v>93</v>
      </c>
      <c r="B101" s="54" t="s">
        <v>215</v>
      </c>
      <c r="C101" s="41" t="s">
        <v>222</v>
      </c>
      <c r="D101" s="41">
        <v>212</v>
      </c>
      <c r="E101" s="42">
        <f t="shared" si="11"/>
        <v>184</v>
      </c>
      <c r="F101" s="43" t="s">
        <v>223</v>
      </c>
      <c r="G101" s="55">
        <v>150000</v>
      </c>
      <c r="H101" s="55"/>
      <c r="I101" s="55"/>
      <c r="J101" s="55"/>
      <c r="K101" s="55"/>
      <c r="L101" s="55"/>
      <c r="M101" s="55"/>
      <c r="N101" s="59">
        <v>100000</v>
      </c>
      <c r="O101" s="41">
        <f t="shared" si="7"/>
        <v>20000</v>
      </c>
      <c r="P101" s="55"/>
      <c r="Q101" s="77">
        <f t="shared" si="8"/>
        <v>80000</v>
      </c>
      <c r="R101" s="55"/>
      <c r="S101" s="42">
        <f t="shared" si="12"/>
        <v>50000</v>
      </c>
      <c r="T101" s="78"/>
      <c r="U101" s="78"/>
    </row>
    <row r="102" spans="1:21" ht="27" customHeight="1">
      <c r="A102" s="40">
        <v>94</v>
      </c>
      <c r="B102" s="54" t="s">
        <v>215</v>
      </c>
      <c r="C102" s="41" t="s">
        <v>224</v>
      </c>
      <c r="D102" s="41">
        <v>1642</v>
      </c>
      <c r="E102" s="42">
        <f t="shared" si="11"/>
        <v>1429</v>
      </c>
      <c r="F102" s="43" t="s">
        <v>225</v>
      </c>
      <c r="G102" s="55">
        <v>110000</v>
      </c>
      <c r="H102" s="55"/>
      <c r="I102" s="55"/>
      <c r="J102" s="55"/>
      <c r="K102" s="55"/>
      <c r="L102" s="55"/>
      <c r="M102" s="55"/>
      <c r="N102" s="59">
        <v>100000</v>
      </c>
      <c r="O102" s="41">
        <f t="shared" si="7"/>
        <v>20000</v>
      </c>
      <c r="P102" s="55"/>
      <c r="Q102" s="77">
        <f t="shared" si="8"/>
        <v>80000</v>
      </c>
      <c r="R102" s="55"/>
      <c r="S102" s="42">
        <f t="shared" si="12"/>
        <v>10000</v>
      </c>
      <c r="T102" s="78"/>
      <c r="U102" s="78"/>
    </row>
    <row r="103" spans="1:21" ht="30" customHeight="1">
      <c r="A103" s="40">
        <v>95</v>
      </c>
      <c r="B103" s="54" t="s">
        <v>215</v>
      </c>
      <c r="C103" s="41" t="s">
        <v>226</v>
      </c>
      <c r="D103" s="41">
        <v>852</v>
      </c>
      <c r="E103" s="42">
        <f t="shared" si="11"/>
        <v>741</v>
      </c>
      <c r="F103" s="43" t="s">
        <v>227</v>
      </c>
      <c r="G103" s="55">
        <v>113500</v>
      </c>
      <c r="H103" s="55"/>
      <c r="I103" s="55"/>
      <c r="J103" s="55"/>
      <c r="K103" s="55"/>
      <c r="L103" s="55"/>
      <c r="M103" s="55"/>
      <c r="N103" s="59">
        <v>100000</v>
      </c>
      <c r="O103" s="41">
        <f t="shared" si="7"/>
        <v>20000</v>
      </c>
      <c r="P103" s="55"/>
      <c r="Q103" s="77">
        <f t="shared" si="8"/>
        <v>80000</v>
      </c>
      <c r="R103" s="55"/>
      <c r="S103" s="42">
        <f t="shared" si="12"/>
        <v>13500</v>
      </c>
      <c r="T103" s="78"/>
      <c r="U103" s="78"/>
    </row>
    <row r="104" spans="1:21" ht="24" customHeight="1">
      <c r="A104" s="40">
        <v>96</v>
      </c>
      <c r="B104" s="54" t="s">
        <v>215</v>
      </c>
      <c r="C104" s="41" t="s">
        <v>228</v>
      </c>
      <c r="D104" s="41">
        <v>1194</v>
      </c>
      <c r="E104" s="42">
        <f t="shared" si="11"/>
        <v>1039</v>
      </c>
      <c r="F104" s="43" t="s">
        <v>229</v>
      </c>
      <c r="G104" s="55">
        <v>120000</v>
      </c>
      <c r="H104" s="55"/>
      <c r="I104" s="55"/>
      <c r="J104" s="55"/>
      <c r="K104" s="55"/>
      <c r="L104" s="55"/>
      <c r="M104" s="55"/>
      <c r="N104" s="59">
        <v>100000</v>
      </c>
      <c r="O104" s="41">
        <f t="shared" si="7"/>
        <v>20000</v>
      </c>
      <c r="P104" s="55"/>
      <c r="Q104" s="77">
        <f t="shared" si="8"/>
        <v>80000</v>
      </c>
      <c r="R104" s="55"/>
      <c r="S104" s="42">
        <f t="shared" si="12"/>
        <v>20000</v>
      </c>
      <c r="T104" s="78"/>
      <c r="U104" s="78"/>
    </row>
    <row r="105" spans="1:21" ht="24" customHeight="1">
      <c r="A105" s="40">
        <v>97</v>
      </c>
      <c r="B105" s="54" t="s">
        <v>215</v>
      </c>
      <c r="C105" s="41" t="s">
        <v>230</v>
      </c>
      <c r="D105" s="41">
        <v>1897</v>
      </c>
      <c r="E105" s="42">
        <f t="shared" si="11"/>
        <v>1650</v>
      </c>
      <c r="F105" s="43" t="s">
        <v>231</v>
      </c>
      <c r="G105" s="55">
        <v>130000</v>
      </c>
      <c r="H105" s="55"/>
      <c r="I105" s="55"/>
      <c r="J105" s="55"/>
      <c r="K105" s="55"/>
      <c r="L105" s="55"/>
      <c r="M105" s="55"/>
      <c r="N105" s="59">
        <v>108595</v>
      </c>
      <c r="O105" s="41">
        <f t="shared" si="7"/>
        <v>21719</v>
      </c>
      <c r="P105" s="55"/>
      <c r="Q105" s="77">
        <f t="shared" si="8"/>
        <v>86876</v>
      </c>
      <c r="R105" s="55"/>
      <c r="S105" s="42">
        <f t="shared" si="12"/>
        <v>21405</v>
      </c>
      <c r="T105" s="78"/>
      <c r="U105" s="78"/>
    </row>
    <row r="106" spans="1:21" ht="24" customHeight="1">
      <c r="A106" s="40">
        <v>98</v>
      </c>
      <c r="B106" s="54" t="s">
        <v>215</v>
      </c>
      <c r="C106" s="41" t="s">
        <v>232</v>
      </c>
      <c r="D106" s="41">
        <v>3542</v>
      </c>
      <c r="E106" s="42">
        <f t="shared" si="11"/>
        <v>3082</v>
      </c>
      <c r="F106" s="43" t="s">
        <v>233</v>
      </c>
      <c r="G106" s="55">
        <v>500000</v>
      </c>
      <c r="H106" s="55"/>
      <c r="I106" s="55"/>
      <c r="J106" s="55"/>
      <c r="K106" s="55"/>
      <c r="L106" s="55"/>
      <c r="M106" s="55"/>
      <c r="N106" s="59">
        <v>182484</v>
      </c>
      <c r="O106" s="41">
        <f t="shared" si="7"/>
        <v>36497</v>
      </c>
      <c r="P106" s="55"/>
      <c r="Q106" s="77">
        <f t="shared" si="8"/>
        <v>145987</v>
      </c>
      <c r="R106" s="55"/>
      <c r="S106" s="42">
        <v>67516</v>
      </c>
      <c r="T106" s="59"/>
      <c r="U106" s="59">
        <v>250000</v>
      </c>
    </row>
    <row r="107" spans="1:21" ht="22.5">
      <c r="A107" s="40">
        <v>99</v>
      </c>
      <c r="B107" s="54" t="s">
        <v>234</v>
      </c>
      <c r="C107" s="41" t="s">
        <v>235</v>
      </c>
      <c r="D107" s="41">
        <v>1600</v>
      </c>
      <c r="E107" s="42">
        <f>INT(D107*0.7+0.5)</f>
        <v>1120</v>
      </c>
      <c r="F107" s="43" t="s">
        <v>236</v>
      </c>
      <c r="G107" s="41">
        <v>350000</v>
      </c>
      <c r="H107" s="55"/>
      <c r="I107" s="55"/>
      <c r="J107" s="55"/>
      <c r="K107" s="55"/>
      <c r="L107" s="55"/>
      <c r="M107" s="55"/>
      <c r="N107" s="59">
        <v>300000</v>
      </c>
      <c r="O107" s="41">
        <f t="shared" si="7"/>
        <v>60000</v>
      </c>
      <c r="P107" s="24"/>
      <c r="Q107" s="77">
        <f t="shared" si="8"/>
        <v>240000</v>
      </c>
      <c r="R107" s="24"/>
      <c r="S107" s="80">
        <f>G107-N107</f>
        <v>50000</v>
      </c>
      <c r="T107" s="80"/>
      <c r="U107" s="80"/>
    </row>
    <row r="108" spans="1:21" ht="14.25">
      <c r="A108" s="40">
        <v>100</v>
      </c>
      <c r="B108" s="54" t="s">
        <v>234</v>
      </c>
      <c r="C108" s="41" t="s">
        <v>237</v>
      </c>
      <c r="D108" s="41">
        <v>2396</v>
      </c>
      <c r="E108" s="42">
        <f aca="true" t="shared" si="13" ref="E108:E121">INT(D108*0.7+0.5)</f>
        <v>1677</v>
      </c>
      <c r="F108" s="43" t="s">
        <v>238</v>
      </c>
      <c r="G108" s="41">
        <v>295000</v>
      </c>
      <c r="H108" s="55"/>
      <c r="I108" s="55"/>
      <c r="J108" s="55"/>
      <c r="K108" s="55"/>
      <c r="L108" s="55"/>
      <c r="M108" s="55"/>
      <c r="N108" s="59">
        <v>250000</v>
      </c>
      <c r="O108" s="41">
        <f t="shared" si="7"/>
        <v>50000</v>
      </c>
      <c r="P108" s="24"/>
      <c r="Q108" s="77">
        <f t="shared" si="8"/>
        <v>200000</v>
      </c>
      <c r="R108" s="24"/>
      <c r="S108" s="80">
        <f aca="true" t="shared" si="14" ref="S108:S130">G108-N108</f>
        <v>45000</v>
      </c>
      <c r="T108" s="80"/>
      <c r="U108" s="80"/>
    </row>
    <row r="109" spans="1:21" ht="22.5">
      <c r="A109" s="40">
        <v>101</v>
      </c>
      <c r="B109" s="54" t="s">
        <v>234</v>
      </c>
      <c r="C109" s="41" t="s">
        <v>239</v>
      </c>
      <c r="D109" s="41">
        <v>2719</v>
      </c>
      <c r="E109" s="42">
        <f t="shared" si="13"/>
        <v>1903</v>
      </c>
      <c r="F109" s="43" t="s">
        <v>240</v>
      </c>
      <c r="G109" s="41">
        <v>260000</v>
      </c>
      <c r="H109" s="55"/>
      <c r="I109" s="55"/>
      <c r="J109" s="55"/>
      <c r="K109" s="55"/>
      <c r="L109" s="55"/>
      <c r="M109" s="55"/>
      <c r="N109" s="59">
        <v>250000</v>
      </c>
      <c r="O109" s="41">
        <f t="shared" si="7"/>
        <v>50000</v>
      </c>
      <c r="P109" s="24"/>
      <c r="Q109" s="77">
        <f t="shared" si="8"/>
        <v>200000</v>
      </c>
      <c r="R109" s="24"/>
      <c r="S109" s="80">
        <f t="shared" si="14"/>
        <v>10000</v>
      </c>
      <c r="T109" s="80"/>
      <c r="U109" s="80"/>
    </row>
    <row r="110" spans="1:21" ht="25.5" customHeight="1">
      <c r="A110" s="40">
        <v>102</v>
      </c>
      <c r="B110" s="54" t="s">
        <v>234</v>
      </c>
      <c r="C110" s="55" t="s">
        <v>241</v>
      </c>
      <c r="D110" s="55">
        <v>3126</v>
      </c>
      <c r="E110" s="42">
        <f t="shared" si="13"/>
        <v>2188</v>
      </c>
      <c r="F110" s="96" t="s">
        <v>242</v>
      </c>
      <c r="G110" s="55">
        <v>198000</v>
      </c>
      <c r="H110" s="55"/>
      <c r="I110" s="55"/>
      <c r="J110" s="55"/>
      <c r="K110" s="55"/>
      <c r="L110" s="55"/>
      <c r="M110" s="55"/>
      <c r="N110" s="59">
        <v>160988</v>
      </c>
      <c r="O110" s="41">
        <f t="shared" si="7"/>
        <v>32198</v>
      </c>
      <c r="P110" s="41"/>
      <c r="Q110" s="77">
        <f t="shared" si="8"/>
        <v>128790</v>
      </c>
      <c r="R110" s="24"/>
      <c r="S110" s="80">
        <f t="shared" si="14"/>
        <v>37012</v>
      </c>
      <c r="T110" s="80"/>
      <c r="U110" s="80"/>
    </row>
    <row r="111" spans="1:21" ht="27" customHeight="1">
      <c r="A111" s="40">
        <v>103</v>
      </c>
      <c r="B111" s="54" t="s">
        <v>234</v>
      </c>
      <c r="C111" s="41" t="s">
        <v>243</v>
      </c>
      <c r="D111" s="55">
        <v>2904</v>
      </c>
      <c r="E111" s="42">
        <f t="shared" si="13"/>
        <v>2033</v>
      </c>
      <c r="F111" s="43" t="s">
        <v>244</v>
      </c>
      <c r="G111" s="41">
        <v>170000</v>
      </c>
      <c r="H111" s="55"/>
      <c r="I111" s="55"/>
      <c r="J111" s="55"/>
      <c r="K111" s="55"/>
      <c r="L111" s="55"/>
      <c r="M111" s="55"/>
      <c r="N111" s="42">
        <v>166125</v>
      </c>
      <c r="O111" s="41">
        <f t="shared" si="7"/>
        <v>33225</v>
      </c>
      <c r="P111" s="24"/>
      <c r="Q111" s="77">
        <f t="shared" si="8"/>
        <v>132900</v>
      </c>
      <c r="R111" s="24"/>
      <c r="S111" s="80">
        <f t="shared" si="14"/>
        <v>3875</v>
      </c>
      <c r="T111" s="80"/>
      <c r="U111" s="80"/>
    </row>
    <row r="112" spans="1:21" ht="14.25">
      <c r="A112" s="40">
        <v>104</v>
      </c>
      <c r="B112" s="54" t="s">
        <v>234</v>
      </c>
      <c r="C112" s="55" t="s">
        <v>245</v>
      </c>
      <c r="D112" s="55">
        <v>3013</v>
      </c>
      <c r="E112" s="42">
        <f t="shared" si="13"/>
        <v>2109</v>
      </c>
      <c r="F112" s="43" t="s">
        <v>246</v>
      </c>
      <c r="G112" s="55">
        <v>562500</v>
      </c>
      <c r="H112" s="55"/>
      <c r="I112" s="55"/>
      <c r="J112" s="55"/>
      <c r="K112" s="55"/>
      <c r="L112" s="55"/>
      <c r="M112" s="55"/>
      <c r="N112" s="59">
        <v>155070</v>
      </c>
      <c r="O112" s="41">
        <f t="shared" si="7"/>
        <v>31014</v>
      </c>
      <c r="P112" s="24"/>
      <c r="Q112" s="77">
        <f t="shared" si="8"/>
        <v>124056</v>
      </c>
      <c r="R112" s="24"/>
      <c r="S112" s="80">
        <f t="shared" si="14"/>
        <v>407430</v>
      </c>
      <c r="T112" s="80"/>
      <c r="U112" s="80"/>
    </row>
    <row r="113" spans="1:21" ht="21" customHeight="1">
      <c r="A113" s="40">
        <v>105</v>
      </c>
      <c r="B113" s="54" t="s">
        <v>234</v>
      </c>
      <c r="C113" s="55" t="s">
        <v>247</v>
      </c>
      <c r="D113" s="55">
        <v>1818</v>
      </c>
      <c r="E113" s="42">
        <f t="shared" si="13"/>
        <v>1273</v>
      </c>
      <c r="F113" s="96" t="s">
        <v>248</v>
      </c>
      <c r="G113" s="55">
        <v>112000</v>
      </c>
      <c r="H113" s="55"/>
      <c r="I113" s="55"/>
      <c r="J113" s="55"/>
      <c r="K113" s="55"/>
      <c r="L113" s="55"/>
      <c r="M113" s="55"/>
      <c r="N113" s="59">
        <v>103950</v>
      </c>
      <c r="O113" s="41">
        <f t="shared" si="7"/>
        <v>20790</v>
      </c>
      <c r="P113" s="24"/>
      <c r="Q113" s="77">
        <f t="shared" si="8"/>
        <v>83160</v>
      </c>
      <c r="R113" s="24"/>
      <c r="S113" s="80">
        <f t="shared" si="14"/>
        <v>8050</v>
      </c>
      <c r="T113" s="80"/>
      <c r="U113" s="80"/>
    </row>
    <row r="114" spans="1:21" ht="22.5" customHeight="1">
      <c r="A114" s="40">
        <v>106</v>
      </c>
      <c r="B114" s="54" t="s">
        <v>234</v>
      </c>
      <c r="C114" s="55" t="s">
        <v>249</v>
      </c>
      <c r="D114" s="55">
        <v>2389</v>
      </c>
      <c r="E114" s="42">
        <f t="shared" si="13"/>
        <v>1672</v>
      </c>
      <c r="F114" s="96" t="s">
        <v>250</v>
      </c>
      <c r="G114" s="55">
        <v>140000</v>
      </c>
      <c r="H114" s="55"/>
      <c r="I114" s="55"/>
      <c r="J114" s="55"/>
      <c r="K114" s="55"/>
      <c r="L114" s="55"/>
      <c r="M114" s="55"/>
      <c r="N114" s="59">
        <v>136550</v>
      </c>
      <c r="O114" s="41">
        <f t="shared" si="7"/>
        <v>27310</v>
      </c>
      <c r="P114" s="41"/>
      <c r="Q114" s="77">
        <f t="shared" si="8"/>
        <v>109240</v>
      </c>
      <c r="R114" s="24"/>
      <c r="S114" s="80">
        <f t="shared" si="14"/>
        <v>3450</v>
      </c>
      <c r="T114" s="80"/>
      <c r="U114" s="80"/>
    </row>
    <row r="115" spans="1:21" ht="27" customHeight="1">
      <c r="A115" s="40">
        <v>107</v>
      </c>
      <c r="B115" s="54" t="s">
        <v>234</v>
      </c>
      <c r="C115" s="55" t="s">
        <v>251</v>
      </c>
      <c r="D115" s="55">
        <v>2512</v>
      </c>
      <c r="E115" s="42">
        <f t="shared" si="13"/>
        <v>1758</v>
      </c>
      <c r="F115" s="96" t="s">
        <v>252</v>
      </c>
      <c r="G115" s="55">
        <v>150000</v>
      </c>
      <c r="H115" s="55"/>
      <c r="I115" s="55"/>
      <c r="J115" s="55"/>
      <c r="K115" s="55"/>
      <c r="L115" s="55"/>
      <c r="M115" s="55"/>
      <c r="N115" s="59">
        <v>143600</v>
      </c>
      <c r="O115" s="41">
        <f t="shared" si="7"/>
        <v>28720</v>
      </c>
      <c r="P115" s="101"/>
      <c r="Q115" s="77">
        <f t="shared" si="8"/>
        <v>114880</v>
      </c>
      <c r="R115" s="24"/>
      <c r="S115" s="80">
        <f t="shared" si="14"/>
        <v>6400</v>
      </c>
      <c r="T115" s="80"/>
      <c r="U115" s="80"/>
    </row>
    <row r="116" spans="1:21" ht="24.75" customHeight="1">
      <c r="A116" s="40">
        <v>108</v>
      </c>
      <c r="B116" s="54" t="s">
        <v>234</v>
      </c>
      <c r="C116" s="55" t="s">
        <v>253</v>
      </c>
      <c r="D116" s="55">
        <v>2136</v>
      </c>
      <c r="E116" s="42">
        <f t="shared" si="13"/>
        <v>1495</v>
      </c>
      <c r="F116" s="43" t="s">
        <v>254</v>
      </c>
      <c r="G116" s="55">
        <v>180000</v>
      </c>
      <c r="H116" s="55"/>
      <c r="I116" s="55"/>
      <c r="J116" s="55"/>
      <c r="K116" s="55"/>
      <c r="L116" s="55"/>
      <c r="M116" s="55"/>
      <c r="N116" s="59">
        <v>121975</v>
      </c>
      <c r="O116" s="41">
        <f t="shared" si="7"/>
        <v>24395</v>
      </c>
      <c r="P116" s="41"/>
      <c r="Q116" s="77">
        <f t="shared" si="8"/>
        <v>97580</v>
      </c>
      <c r="R116" s="24"/>
      <c r="S116" s="80">
        <f t="shared" si="14"/>
        <v>58025</v>
      </c>
      <c r="T116" s="80"/>
      <c r="U116" s="80"/>
    </row>
    <row r="117" spans="1:21" ht="25.5" customHeight="1">
      <c r="A117" s="40">
        <v>109</v>
      </c>
      <c r="B117" s="97" t="s">
        <v>234</v>
      </c>
      <c r="C117" s="55" t="s">
        <v>255</v>
      </c>
      <c r="D117" s="55">
        <v>1830</v>
      </c>
      <c r="E117" s="42">
        <f t="shared" si="13"/>
        <v>1281</v>
      </c>
      <c r="F117" s="43" t="s">
        <v>256</v>
      </c>
      <c r="G117" s="55">
        <v>120000</v>
      </c>
      <c r="H117" s="55"/>
      <c r="I117" s="55"/>
      <c r="J117" s="55"/>
      <c r="K117" s="55"/>
      <c r="L117" s="55"/>
      <c r="M117" s="55"/>
      <c r="N117" s="59">
        <v>104425</v>
      </c>
      <c r="O117" s="41">
        <f t="shared" si="7"/>
        <v>20885</v>
      </c>
      <c r="P117" s="41"/>
      <c r="Q117" s="77">
        <f t="shared" si="8"/>
        <v>83540</v>
      </c>
      <c r="R117" s="24"/>
      <c r="S117" s="80">
        <f t="shared" si="14"/>
        <v>15575</v>
      </c>
      <c r="T117" s="80"/>
      <c r="U117" s="80"/>
    </row>
    <row r="118" spans="1:21" ht="24" customHeight="1">
      <c r="A118" s="40">
        <v>110</v>
      </c>
      <c r="B118" s="97" t="s">
        <v>234</v>
      </c>
      <c r="C118" s="55" t="s">
        <v>257</v>
      </c>
      <c r="D118" s="55">
        <v>1536</v>
      </c>
      <c r="E118" s="42">
        <f t="shared" si="13"/>
        <v>1075</v>
      </c>
      <c r="F118" s="96" t="s">
        <v>258</v>
      </c>
      <c r="G118" s="55">
        <v>494150</v>
      </c>
      <c r="H118" s="55"/>
      <c r="I118" s="55"/>
      <c r="J118" s="55"/>
      <c r="K118" s="55"/>
      <c r="L118" s="55"/>
      <c r="M118" s="55"/>
      <c r="N118" s="59">
        <v>100000</v>
      </c>
      <c r="O118" s="41">
        <f t="shared" si="7"/>
        <v>20000</v>
      </c>
      <c r="P118" s="41"/>
      <c r="Q118" s="77">
        <f t="shared" si="8"/>
        <v>80000</v>
      </c>
      <c r="R118" s="24"/>
      <c r="S118" s="80">
        <f t="shared" si="14"/>
        <v>394150</v>
      </c>
      <c r="T118" s="80"/>
      <c r="U118" s="80"/>
    </row>
    <row r="119" spans="1:21" ht="26.25" customHeight="1">
      <c r="A119" s="40">
        <v>111</v>
      </c>
      <c r="B119" s="97" t="s">
        <v>234</v>
      </c>
      <c r="C119" s="55" t="s">
        <v>259</v>
      </c>
      <c r="D119" s="55">
        <v>1758</v>
      </c>
      <c r="E119" s="42">
        <f t="shared" si="13"/>
        <v>1231</v>
      </c>
      <c r="F119" s="43" t="s">
        <v>260</v>
      </c>
      <c r="G119" s="55">
        <v>120000</v>
      </c>
      <c r="H119" s="55"/>
      <c r="I119" s="55"/>
      <c r="J119" s="55"/>
      <c r="K119" s="55"/>
      <c r="L119" s="55"/>
      <c r="M119" s="55"/>
      <c r="N119" s="59">
        <v>100440</v>
      </c>
      <c r="O119" s="41">
        <f t="shared" si="7"/>
        <v>20088</v>
      </c>
      <c r="P119" s="41"/>
      <c r="Q119" s="77">
        <f t="shared" si="8"/>
        <v>80352</v>
      </c>
      <c r="R119" s="24"/>
      <c r="S119" s="80">
        <f t="shared" si="14"/>
        <v>19560</v>
      </c>
      <c r="T119" s="80"/>
      <c r="U119" s="80"/>
    </row>
    <row r="120" spans="1:21" ht="26.25" customHeight="1">
      <c r="A120" s="40">
        <v>112</v>
      </c>
      <c r="B120" s="97" t="s">
        <v>234</v>
      </c>
      <c r="C120" s="46" t="s">
        <v>261</v>
      </c>
      <c r="D120" s="55">
        <v>2181</v>
      </c>
      <c r="E120" s="42">
        <f t="shared" si="13"/>
        <v>1527</v>
      </c>
      <c r="F120" s="43" t="s">
        <v>262</v>
      </c>
      <c r="G120" s="55">
        <v>132500</v>
      </c>
      <c r="H120" s="55"/>
      <c r="I120" s="55"/>
      <c r="J120" s="55"/>
      <c r="K120" s="55"/>
      <c r="L120" s="55"/>
      <c r="M120" s="55"/>
      <c r="N120" s="59">
        <v>124655</v>
      </c>
      <c r="O120" s="41">
        <f t="shared" si="7"/>
        <v>24931</v>
      </c>
      <c r="P120" s="41"/>
      <c r="Q120" s="77">
        <f t="shared" si="8"/>
        <v>99724</v>
      </c>
      <c r="R120" s="24"/>
      <c r="S120" s="80">
        <f t="shared" si="14"/>
        <v>7845</v>
      </c>
      <c r="T120" s="80"/>
      <c r="U120" s="80"/>
    </row>
    <row r="121" spans="1:21" ht="26.25" customHeight="1">
      <c r="A121" s="40">
        <v>113</v>
      </c>
      <c r="B121" s="97" t="s">
        <v>234</v>
      </c>
      <c r="C121" s="46" t="s">
        <v>263</v>
      </c>
      <c r="D121" s="55">
        <v>4862</v>
      </c>
      <c r="E121" s="42">
        <f t="shared" si="13"/>
        <v>3403</v>
      </c>
      <c r="F121" s="43" t="s">
        <v>264</v>
      </c>
      <c r="G121" s="55">
        <v>256000</v>
      </c>
      <c r="H121" s="55"/>
      <c r="I121" s="55"/>
      <c r="J121" s="55"/>
      <c r="K121" s="55"/>
      <c r="L121" s="55"/>
      <c r="M121" s="55"/>
      <c r="N121" s="59">
        <v>250470</v>
      </c>
      <c r="O121" s="41">
        <f t="shared" si="7"/>
        <v>50094</v>
      </c>
      <c r="P121" s="41"/>
      <c r="Q121" s="77">
        <f t="shared" si="8"/>
        <v>200376</v>
      </c>
      <c r="R121" s="24"/>
      <c r="S121" s="80">
        <f t="shared" si="14"/>
        <v>5530</v>
      </c>
      <c r="T121" s="80"/>
      <c r="U121" s="80"/>
    </row>
    <row r="122" spans="1:21" ht="18.75" customHeight="1">
      <c r="A122" s="40">
        <v>114</v>
      </c>
      <c r="B122" s="54" t="s">
        <v>265</v>
      </c>
      <c r="C122" s="88" t="s">
        <v>266</v>
      </c>
      <c r="D122" s="89">
        <v>4362</v>
      </c>
      <c r="E122" s="42">
        <f aca="true" t="shared" si="15" ref="E122:E130">INT(D122*0.7+0.5)</f>
        <v>3053</v>
      </c>
      <c r="F122" s="91" t="s">
        <v>267</v>
      </c>
      <c r="G122" s="89">
        <v>2250000</v>
      </c>
      <c r="H122" s="89"/>
      <c r="I122" s="89"/>
      <c r="J122" s="89"/>
      <c r="K122" s="89"/>
      <c r="L122" s="89"/>
      <c r="M122" s="89"/>
      <c r="N122" s="90">
        <v>250000</v>
      </c>
      <c r="O122" s="41">
        <f t="shared" si="7"/>
        <v>50000</v>
      </c>
      <c r="P122" s="41"/>
      <c r="Q122" s="77">
        <f t="shared" si="8"/>
        <v>200000</v>
      </c>
      <c r="R122" s="24"/>
      <c r="S122" s="80">
        <f t="shared" si="14"/>
        <v>2000000</v>
      </c>
      <c r="T122" s="80"/>
      <c r="U122" s="80"/>
    </row>
    <row r="123" spans="1:21" ht="18.75" customHeight="1">
      <c r="A123" s="40">
        <v>115</v>
      </c>
      <c r="B123" s="54" t="s">
        <v>265</v>
      </c>
      <c r="C123" s="55" t="s">
        <v>268</v>
      </c>
      <c r="D123" s="55">
        <v>1045</v>
      </c>
      <c r="E123" s="42">
        <f t="shared" si="15"/>
        <v>732</v>
      </c>
      <c r="F123" s="96" t="s">
        <v>269</v>
      </c>
      <c r="G123" s="55">
        <v>150000</v>
      </c>
      <c r="H123" s="89"/>
      <c r="I123" s="89"/>
      <c r="J123" s="55"/>
      <c r="K123" s="89"/>
      <c r="L123" s="89"/>
      <c r="M123" s="55"/>
      <c r="N123" s="59">
        <v>100000</v>
      </c>
      <c r="O123" s="41">
        <f t="shared" si="7"/>
        <v>20000</v>
      </c>
      <c r="P123" s="41"/>
      <c r="Q123" s="77">
        <f t="shared" si="8"/>
        <v>80000</v>
      </c>
      <c r="R123" s="101"/>
      <c r="S123" s="80">
        <f t="shared" si="14"/>
        <v>50000</v>
      </c>
      <c r="T123" s="80"/>
      <c r="U123" s="81"/>
    </row>
    <row r="124" spans="1:21" ht="21" customHeight="1">
      <c r="A124" s="40">
        <v>116</v>
      </c>
      <c r="B124" s="54" t="s">
        <v>265</v>
      </c>
      <c r="C124" s="41" t="s">
        <v>270</v>
      </c>
      <c r="D124" s="41">
        <v>1396</v>
      </c>
      <c r="E124" s="42">
        <f t="shared" si="15"/>
        <v>977</v>
      </c>
      <c r="F124" s="43" t="s">
        <v>271</v>
      </c>
      <c r="G124" s="41">
        <v>1280000</v>
      </c>
      <c r="H124" s="89"/>
      <c r="I124" s="89"/>
      <c r="J124" s="41"/>
      <c r="K124" s="89"/>
      <c r="L124" s="89"/>
      <c r="M124" s="41"/>
      <c r="N124" s="42">
        <v>100000</v>
      </c>
      <c r="O124" s="41">
        <f t="shared" si="7"/>
        <v>20000</v>
      </c>
      <c r="P124" s="41"/>
      <c r="Q124" s="77">
        <f t="shared" si="8"/>
        <v>80000</v>
      </c>
      <c r="R124" s="93"/>
      <c r="S124" s="80">
        <f t="shared" si="14"/>
        <v>1180000</v>
      </c>
      <c r="T124" s="78"/>
      <c r="U124" s="78"/>
    </row>
    <row r="125" spans="1:21" ht="21" customHeight="1">
      <c r="A125" s="40">
        <v>117</v>
      </c>
      <c r="B125" s="54" t="s">
        <v>265</v>
      </c>
      <c r="C125" s="55" t="s">
        <v>272</v>
      </c>
      <c r="D125" s="55">
        <v>3371</v>
      </c>
      <c r="E125" s="42">
        <f t="shared" si="15"/>
        <v>2360</v>
      </c>
      <c r="F125" s="96" t="s">
        <v>273</v>
      </c>
      <c r="G125" s="55">
        <v>195000</v>
      </c>
      <c r="H125" s="89"/>
      <c r="I125" s="89"/>
      <c r="J125" s="55"/>
      <c r="K125" s="89"/>
      <c r="L125" s="89"/>
      <c r="M125" s="55"/>
      <c r="N125" s="59">
        <v>173670</v>
      </c>
      <c r="O125" s="41">
        <f t="shared" si="7"/>
        <v>34734</v>
      </c>
      <c r="P125" s="41"/>
      <c r="Q125" s="77">
        <f t="shared" si="8"/>
        <v>138936</v>
      </c>
      <c r="R125" s="93"/>
      <c r="S125" s="80">
        <f t="shared" si="14"/>
        <v>21330</v>
      </c>
      <c r="T125" s="78"/>
      <c r="U125" s="78"/>
    </row>
    <row r="126" spans="1:21" ht="21" customHeight="1">
      <c r="A126" s="40">
        <v>118</v>
      </c>
      <c r="B126" s="54" t="s">
        <v>265</v>
      </c>
      <c r="C126" s="41" t="s">
        <v>274</v>
      </c>
      <c r="D126" s="41">
        <v>1835</v>
      </c>
      <c r="E126" s="42">
        <f t="shared" si="15"/>
        <v>1285</v>
      </c>
      <c r="F126" s="43" t="s">
        <v>275</v>
      </c>
      <c r="G126" s="41">
        <v>200000</v>
      </c>
      <c r="H126" s="89"/>
      <c r="I126" s="89"/>
      <c r="J126" s="41"/>
      <c r="K126" s="89"/>
      <c r="L126" s="89"/>
      <c r="M126" s="41"/>
      <c r="N126" s="59">
        <v>104200</v>
      </c>
      <c r="O126" s="41">
        <f t="shared" si="7"/>
        <v>20840</v>
      </c>
      <c r="P126" s="41"/>
      <c r="Q126" s="77">
        <f t="shared" si="8"/>
        <v>83360</v>
      </c>
      <c r="R126" s="93"/>
      <c r="S126" s="80">
        <f t="shared" si="14"/>
        <v>95800</v>
      </c>
      <c r="T126" s="78"/>
      <c r="U126" s="78"/>
    </row>
    <row r="127" spans="1:21" ht="21.75" customHeight="1">
      <c r="A127" s="40">
        <v>119</v>
      </c>
      <c r="B127" s="54" t="s">
        <v>265</v>
      </c>
      <c r="C127" s="55" t="s">
        <v>276</v>
      </c>
      <c r="D127" s="55">
        <v>928</v>
      </c>
      <c r="E127" s="42">
        <f t="shared" si="15"/>
        <v>650</v>
      </c>
      <c r="F127" s="96" t="s">
        <v>277</v>
      </c>
      <c r="G127" s="55">
        <v>150000</v>
      </c>
      <c r="H127" s="89"/>
      <c r="I127" s="89"/>
      <c r="J127" s="55"/>
      <c r="K127" s="89"/>
      <c r="L127" s="89"/>
      <c r="M127" s="55"/>
      <c r="N127" s="59">
        <v>100000</v>
      </c>
      <c r="O127" s="41">
        <f t="shared" si="7"/>
        <v>20000</v>
      </c>
      <c r="P127" s="41"/>
      <c r="Q127" s="77">
        <f t="shared" si="8"/>
        <v>80000</v>
      </c>
      <c r="R127" s="93"/>
      <c r="S127" s="80">
        <f t="shared" si="14"/>
        <v>50000</v>
      </c>
      <c r="T127" s="78"/>
      <c r="U127" s="78"/>
    </row>
    <row r="128" spans="1:21" ht="18" customHeight="1">
      <c r="A128" s="40">
        <v>120</v>
      </c>
      <c r="B128" s="54" t="s">
        <v>265</v>
      </c>
      <c r="C128" s="55" t="s">
        <v>278</v>
      </c>
      <c r="D128" s="55">
        <v>3609</v>
      </c>
      <c r="E128" s="42">
        <f t="shared" si="15"/>
        <v>2526</v>
      </c>
      <c r="F128" s="43" t="s">
        <v>279</v>
      </c>
      <c r="G128" s="55">
        <v>198000</v>
      </c>
      <c r="H128" s="89"/>
      <c r="I128" s="89"/>
      <c r="J128" s="55"/>
      <c r="K128" s="89"/>
      <c r="L128" s="89"/>
      <c r="M128" s="55"/>
      <c r="N128" s="59">
        <v>185954</v>
      </c>
      <c r="O128" s="41">
        <f t="shared" si="7"/>
        <v>37191</v>
      </c>
      <c r="P128" s="41"/>
      <c r="Q128" s="77">
        <f t="shared" si="8"/>
        <v>148763</v>
      </c>
      <c r="R128" s="93"/>
      <c r="S128" s="80">
        <f t="shared" si="14"/>
        <v>12046</v>
      </c>
      <c r="T128" s="78"/>
      <c r="U128" s="78"/>
    </row>
    <row r="129" spans="1:21" ht="14.25">
      <c r="A129" s="40">
        <v>121</v>
      </c>
      <c r="B129" s="54" t="s">
        <v>265</v>
      </c>
      <c r="C129" s="55" t="s">
        <v>280</v>
      </c>
      <c r="D129" s="55">
        <v>3617</v>
      </c>
      <c r="E129" s="42">
        <f t="shared" si="15"/>
        <v>2532</v>
      </c>
      <c r="F129" s="43" t="s">
        <v>281</v>
      </c>
      <c r="G129" s="55">
        <v>800000</v>
      </c>
      <c r="H129" s="89"/>
      <c r="I129" s="89"/>
      <c r="J129" s="55"/>
      <c r="K129" s="89"/>
      <c r="L129" s="89"/>
      <c r="M129" s="55"/>
      <c r="N129" s="59">
        <v>186350</v>
      </c>
      <c r="O129" s="41">
        <f t="shared" si="7"/>
        <v>37270</v>
      </c>
      <c r="P129" s="41"/>
      <c r="Q129" s="77">
        <f t="shared" si="8"/>
        <v>149080</v>
      </c>
      <c r="R129" s="93"/>
      <c r="S129" s="80">
        <f t="shared" si="14"/>
        <v>613650</v>
      </c>
      <c r="T129" s="78"/>
      <c r="U129" s="78"/>
    </row>
    <row r="130" spans="1:21" ht="14.25">
      <c r="A130" s="40">
        <v>122</v>
      </c>
      <c r="B130" s="54" t="s">
        <v>265</v>
      </c>
      <c r="C130" s="55" t="s">
        <v>282</v>
      </c>
      <c r="D130" s="55">
        <v>1154</v>
      </c>
      <c r="E130" s="42">
        <f t="shared" si="15"/>
        <v>808</v>
      </c>
      <c r="F130" s="43" t="s">
        <v>283</v>
      </c>
      <c r="G130" s="55">
        <v>115000</v>
      </c>
      <c r="H130" s="89"/>
      <c r="I130" s="89"/>
      <c r="J130" s="55"/>
      <c r="K130" s="89"/>
      <c r="L130" s="89"/>
      <c r="M130" s="55"/>
      <c r="N130" s="59">
        <v>100000</v>
      </c>
      <c r="O130" s="41">
        <f t="shared" si="7"/>
        <v>20000</v>
      </c>
      <c r="P130" s="41"/>
      <c r="Q130" s="77">
        <f t="shared" si="8"/>
        <v>80000</v>
      </c>
      <c r="R130" s="93"/>
      <c r="S130" s="80">
        <f t="shared" si="14"/>
        <v>15000</v>
      </c>
      <c r="T130" s="78"/>
      <c r="U130" s="78"/>
    </row>
    <row r="131" spans="1:21" ht="22.5">
      <c r="A131" s="40">
        <v>123</v>
      </c>
      <c r="B131" s="54" t="s">
        <v>284</v>
      </c>
      <c r="C131" s="41" t="s">
        <v>285</v>
      </c>
      <c r="D131" s="41">
        <v>1846</v>
      </c>
      <c r="E131" s="42">
        <v>1292</v>
      </c>
      <c r="F131" s="43" t="s">
        <v>286</v>
      </c>
      <c r="G131" s="41">
        <v>320000</v>
      </c>
      <c r="H131" s="41"/>
      <c r="I131" s="41"/>
      <c r="J131" s="41"/>
      <c r="K131" s="41"/>
      <c r="L131" s="41"/>
      <c r="M131" s="41"/>
      <c r="N131" s="42">
        <v>300000</v>
      </c>
      <c r="O131" s="41">
        <f t="shared" si="7"/>
        <v>60000</v>
      </c>
      <c r="P131" s="41"/>
      <c r="Q131" s="77">
        <f t="shared" si="8"/>
        <v>240000</v>
      </c>
      <c r="R131" s="41"/>
      <c r="S131" s="42">
        <v>20000</v>
      </c>
      <c r="T131" s="42"/>
      <c r="U131" s="42"/>
    </row>
    <row r="132" spans="1:21" ht="22.5">
      <c r="A132" s="40">
        <v>124</v>
      </c>
      <c r="B132" s="54" t="s">
        <v>284</v>
      </c>
      <c r="C132" s="41" t="s">
        <v>287</v>
      </c>
      <c r="D132" s="41">
        <v>1198</v>
      </c>
      <c r="E132" s="42">
        <v>838</v>
      </c>
      <c r="F132" s="43" t="s">
        <v>288</v>
      </c>
      <c r="G132" s="41">
        <v>192000</v>
      </c>
      <c r="H132" s="41"/>
      <c r="I132" s="41"/>
      <c r="J132" s="41"/>
      <c r="K132" s="41"/>
      <c r="L132" s="41"/>
      <c r="M132" s="41"/>
      <c r="N132" s="42">
        <v>100000</v>
      </c>
      <c r="O132" s="41">
        <f t="shared" si="7"/>
        <v>20000</v>
      </c>
      <c r="P132" s="41"/>
      <c r="Q132" s="77">
        <f t="shared" si="8"/>
        <v>80000</v>
      </c>
      <c r="R132" s="41"/>
      <c r="S132" s="42">
        <f aca="true" t="shared" si="16" ref="S132:S145">G132-N132</f>
        <v>92000</v>
      </c>
      <c r="T132" s="42"/>
      <c r="U132" s="42"/>
    </row>
    <row r="133" spans="1:21" ht="22.5">
      <c r="A133" s="40">
        <v>125</v>
      </c>
      <c r="B133" s="54" t="s">
        <v>284</v>
      </c>
      <c r="C133" s="41" t="s">
        <v>289</v>
      </c>
      <c r="D133" s="41">
        <v>1238</v>
      </c>
      <c r="E133" s="42">
        <v>866</v>
      </c>
      <c r="F133" s="43" t="s">
        <v>290</v>
      </c>
      <c r="G133" s="41">
        <v>444442</v>
      </c>
      <c r="H133" s="41"/>
      <c r="I133" s="41"/>
      <c r="J133" s="41"/>
      <c r="K133" s="41"/>
      <c r="L133" s="41"/>
      <c r="M133" s="41"/>
      <c r="N133" s="42">
        <v>100000</v>
      </c>
      <c r="O133" s="41">
        <f t="shared" si="7"/>
        <v>20000</v>
      </c>
      <c r="P133" s="41"/>
      <c r="Q133" s="77">
        <f t="shared" si="8"/>
        <v>80000</v>
      </c>
      <c r="R133" s="41"/>
      <c r="S133" s="42">
        <f t="shared" si="16"/>
        <v>344442</v>
      </c>
      <c r="T133" s="42"/>
      <c r="U133" s="42"/>
    </row>
    <row r="134" spans="1:21" ht="22.5">
      <c r="A134" s="40">
        <v>126</v>
      </c>
      <c r="B134" s="54" t="s">
        <v>284</v>
      </c>
      <c r="C134" s="41" t="s">
        <v>291</v>
      </c>
      <c r="D134" s="41">
        <v>3888</v>
      </c>
      <c r="E134" s="42">
        <v>2721</v>
      </c>
      <c r="F134" s="43" t="s">
        <v>292</v>
      </c>
      <c r="G134" s="41">
        <v>300000</v>
      </c>
      <c r="H134" s="41"/>
      <c r="I134" s="41"/>
      <c r="J134" s="41"/>
      <c r="K134" s="41"/>
      <c r="L134" s="41"/>
      <c r="M134" s="41"/>
      <c r="N134" s="42">
        <v>200309</v>
      </c>
      <c r="O134" s="41">
        <f t="shared" si="7"/>
        <v>40062</v>
      </c>
      <c r="P134" s="41"/>
      <c r="Q134" s="77">
        <f t="shared" si="8"/>
        <v>160247</v>
      </c>
      <c r="R134" s="41"/>
      <c r="S134" s="42">
        <f t="shared" si="16"/>
        <v>99691</v>
      </c>
      <c r="T134" s="42"/>
      <c r="U134" s="42"/>
    </row>
    <row r="135" spans="1:21" ht="27.75" customHeight="1">
      <c r="A135" s="40">
        <v>127</v>
      </c>
      <c r="B135" s="54" t="s">
        <v>284</v>
      </c>
      <c r="C135" s="41" t="s">
        <v>293</v>
      </c>
      <c r="D135" s="41">
        <v>4755</v>
      </c>
      <c r="E135" s="42">
        <v>3328</v>
      </c>
      <c r="F135" s="43" t="s">
        <v>294</v>
      </c>
      <c r="G135" s="41">
        <v>450000</v>
      </c>
      <c r="H135" s="41"/>
      <c r="I135" s="41"/>
      <c r="J135" s="41"/>
      <c r="K135" s="41"/>
      <c r="L135" s="41"/>
      <c r="M135" s="41"/>
      <c r="N135" s="42">
        <v>244944</v>
      </c>
      <c r="O135" s="41">
        <f t="shared" si="7"/>
        <v>48989</v>
      </c>
      <c r="P135" s="41"/>
      <c r="Q135" s="77">
        <f t="shared" si="8"/>
        <v>195955</v>
      </c>
      <c r="R135" s="41"/>
      <c r="S135" s="42">
        <f t="shared" si="16"/>
        <v>205056</v>
      </c>
      <c r="T135" s="42"/>
      <c r="U135" s="42"/>
    </row>
    <row r="136" spans="1:21" ht="22.5" customHeight="1">
      <c r="A136" s="40">
        <v>128</v>
      </c>
      <c r="B136" s="54" t="s">
        <v>284</v>
      </c>
      <c r="C136" s="41" t="s">
        <v>295</v>
      </c>
      <c r="D136" s="41">
        <v>3952</v>
      </c>
      <c r="E136" s="42">
        <v>2766</v>
      </c>
      <c r="F136" s="43" t="s">
        <v>296</v>
      </c>
      <c r="G136" s="41">
        <v>223500</v>
      </c>
      <c r="H136" s="41"/>
      <c r="I136" s="41"/>
      <c r="J136" s="41"/>
      <c r="K136" s="41"/>
      <c r="L136" s="41"/>
      <c r="M136" s="41"/>
      <c r="N136" s="42">
        <v>203571</v>
      </c>
      <c r="O136" s="41">
        <f t="shared" si="7"/>
        <v>40714</v>
      </c>
      <c r="P136" s="41"/>
      <c r="Q136" s="77">
        <f t="shared" si="8"/>
        <v>162857</v>
      </c>
      <c r="R136" s="41"/>
      <c r="S136" s="42">
        <f t="shared" si="16"/>
        <v>19929</v>
      </c>
      <c r="T136" s="42"/>
      <c r="U136" s="42"/>
    </row>
    <row r="137" spans="1:21" ht="19.5" customHeight="1">
      <c r="A137" s="40">
        <v>129</v>
      </c>
      <c r="B137" s="54" t="s">
        <v>284</v>
      </c>
      <c r="C137" s="41" t="s">
        <v>297</v>
      </c>
      <c r="D137" s="41">
        <v>2343</v>
      </c>
      <c r="E137" s="42">
        <v>1640</v>
      </c>
      <c r="F137" s="43" t="s">
        <v>298</v>
      </c>
      <c r="G137" s="41">
        <v>168000</v>
      </c>
      <c r="H137" s="41"/>
      <c r="I137" s="41"/>
      <c r="J137" s="41"/>
      <c r="K137" s="41"/>
      <c r="L137" s="41"/>
      <c r="M137" s="41"/>
      <c r="N137" s="42">
        <v>134060</v>
      </c>
      <c r="O137" s="41">
        <f t="shared" si="7"/>
        <v>26812</v>
      </c>
      <c r="P137" s="41"/>
      <c r="Q137" s="77">
        <f t="shared" si="8"/>
        <v>107248</v>
      </c>
      <c r="R137" s="41"/>
      <c r="S137" s="42">
        <f t="shared" si="16"/>
        <v>33940</v>
      </c>
      <c r="T137" s="42"/>
      <c r="U137" s="42"/>
    </row>
    <row r="138" spans="1:21" ht="22.5">
      <c r="A138" s="40">
        <v>130</v>
      </c>
      <c r="B138" s="54" t="s">
        <v>284</v>
      </c>
      <c r="C138" s="41" t="s">
        <v>299</v>
      </c>
      <c r="D138" s="41">
        <v>2799</v>
      </c>
      <c r="E138" s="42">
        <v>1959</v>
      </c>
      <c r="F138" s="43" t="s">
        <v>300</v>
      </c>
      <c r="G138" s="41">
        <v>211680</v>
      </c>
      <c r="H138" s="41"/>
      <c r="I138" s="41"/>
      <c r="J138" s="41"/>
      <c r="K138" s="41"/>
      <c r="L138" s="41"/>
      <c r="M138" s="41"/>
      <c r="N138" s="42">
        <v>160215</v>
      </c>
      <c r="O138" s="41">
        <f aca="true" t="shared" si="17" ref="O138:O201">INT(N138*0.2+0.5)</f>
        <v>32043</v>
      </c>
      <c r="P138" s="41"/>
      <c r="Q138" s="77">
        <f aca="true" t="shared" si="18" ref="Q138:Q201">N138-O138</f>
        <v>128172</v>
      </c>
      <c r="R138" s="41"/>
      <c r="S138" s="42">
        <f t="shared" si="16"/>
        <v>51465</v>
      </c>
      <c r="T138" s="42"/>
      <c r="U138" s="42"/>
    </row>
    <row r="139" spans="1:21" ht="33.75">
      <c r="A139" s="40">
        <v>131</v>
      </c>
      <c r="B139" s="54" t="s">
        <v>284</v>
      </c>
      <c r="C139" s="41" t="s">
        <v>301</v>
      </c>
      <c r="D139" s="41">
        <v>433</v>
      </c>
      <c r="E139" s="42">
        <v>303</v>
      </c>
      <c r="F139" s="43" t="s">
        <v>302</v>
      </c>
      <c r="G139" s="41">
        <v>113600</v>
      </c>
      <c r="H139" s="41"/>
      <c r="I139" s="41"/>
      <c r="J139" s="41"/>
      <c r="K139" s="41"/>
      <c r="L139" s="41"/>
      <c r="M139" s="41"/>
      <c r="N139" s="42">
        <v>100000</v>
      </c>
      <c r="O139" s="41">
        <f t="shared" si="17"/>
        <v>20000</v>
      </c>
      <c r="P139" s="41"/>
      <c r="Q139" s="77">
        <f t="shared" si="18"/>
        <v>80000</v>
      </c>
      <c r="R139" s="41"/>
      <c r="S139" s="42">
        <f t="shared" si="16"/>
        <v>13600</v>
      </c>
      <c r="T139" s="42"/>
      <c r="U139" s="42"/>
    </row>
    <row r="140" spans="1:21" ht="22.5">
      <c r="A140" s="40">
        <v>132</v>
      </c>
      <c r="B140" s="54" t="s">
        <v>284</v>
      </c>
      <c r="C140" s="41" t="s">
        <v>303</v>
      </c>
      <c r="D140" s="41">
        <v>4745</v>
      </c>
      <c r="E140" s="42">
        <v>3321</v>
      </c>
      <c r="F140" s="43" t="s">
        <v>304</v>
      </c>
      <c r="G140" s="41">
        <v>450000</v>
      </c>
      <c r="H140" s="41"/>
      <c r="I140" s="41"/>
      <c r="J140" s="41"/>
      <c r="K140" s="41"/>
      <c r="L140" s="41"/>
      <c r="M140" s="41"/>
      <c r="N140" s="42">
        <v>244467</v>
      </c>
      <c r="O140" s="41">
        <f t="shared" si="17"/>
        <v>48893</v>
      </c>
      <c r="P140" s="41"/>
      <c r="Q140" s="77">
        <f t="shared" si="18"/>
        <v>195574</v>
      </c>
      <c r="R140" s="41"/>
      <c r="S140" s="42">
        <f t="shared" si="16"/>
        <v>205533</v>
      </c>
      <c r="T140" s="42"/>
      <c r="U140" s="42"/>
    </row>
    <row r="141" spans="1:21" ht="24.75" customHeight="1">
      <c r="A141" s="40">
        <v>133</v>
      </c>
      <c r="B141" s="54" t="s">
        <v>284</v>
      </c>
      <c r="C141" s="41" t="s">
        <v>305</v>
      </c>
      <c r="D141" s="41">
        <v>3678</v>
      </c>
      <c r="E141" s="42">
        <v>2574</v>
      </c>
      <c r="F141" s="43" t="s">
        <v>306</v>
      </c>
      <c r="G141" s="41">
        <v>198000</v>
      </c>
      <c r="H141" s="41"/>
      <c r="I141" s="41"/>
      <c r="J141" s="41"/>
      <c r="K141" s="41"/>
      <c r="L141" s="41"/>
      <c r="M141" s="41"/>
      <c r="N141" s="42">
        <v>189459</v>
      </c>
      <c r="O141" s="41">
        <f t="shared" si="17"/>
        <v>37892</v>
      </c>
      <c r="P141" s="41"/>
      <c r="Q141" s="77">
        <f t="shared" si="18"/>
        <v>151567</v>
      </c>
      <c r="R141" s="41"/>
      <c r="S141" s="42">
        <f t="shared" si="16"/>
        <v>8541</v>
      </c>
      <c r="T141" s="78"/>
      <c r="U141" s="78"/>
    </row>
    <row r="142" spans="1:21" ht="16.5" customHeight="1">
      <c r="A142" s="40">
        <v>134</v>
      </c>
      <c r="B142" s="54" t="s">
        <v>284</v>
      </c>
      <c r="C142" s="41" t="s">
        <v>307</v>
      </c>
      <c r="D142" s="41">
        <v>2110</v>
      </c>
      <c r="E142" s="42">
        <v>1477</v>
      </c>
      <c r="F142" s="43" t="s">
        <v>308</v>
      </c>
      <c r="G142" s="41">
        <v>160000</v>
      </c>
      <c r="H142" s="41"/>
      <c r="I142" s="41"/>
      <c r="J142" s="41"/>
      <c r="K142" s="41"/>
      <c r="L142" s="41"/>
      <c r="M142" s="41"/>
      <c r="N142" s="42">
        <v>120755</v>
      </c>
      <c r="O142" s="41">
        <f t="shared" si="17"/>
        <v>24151</v>
      </c>
      <c r="P142" s="41"/>
      <c r="Q142" s="77">
        <f t="shared" si="18"/>
        <v>96604</v>
      </c>
      <c r="R142" s="41"/>
      <c r="S142" s="42">
        <f t="shared" si="16"/>
        <v>39245</v>
      </c>
      <c r="T142" s="78"/>
      <c r="U142" s="78"/>
    </row>
    <row r="143" spans="1:21" ht="22.5" customHeight="1">
      <c r="A143" s="40">
        <v>135</v>
      </c>
      <c r="B143" s="54" t="s">
        <v>284</v>
      </c>
      <c r="C143" s="41" t="s">
        <v>309</v>
      </c>
      <c r="D143" s="41">
        <v>3134</v>
      </c>
      <c r="E143" s="42">
        <v>2193</v>
      </c>
      <c r="F143" s="43" t="s">
        <v>310</v>
      </c>
      <c r="G143" s="41">
        <v>255000</v>
      </c>
      <c r="H143" s="41"/>
      <c r="I143" s="41"/>
      <c r="J143" s="41"/>
      <c r="K143" s="41"/>
      <c r="L143" s="41"/>
      <c r="M143" s="41"/>
      <c r="N143" s="42">
        <v>161465</v>
      </c>
      <c r="O143" s="41">
        <f t="shared" si="17"/>
        <v>32293</v>
      </c>
      <c r="P143" s="41"/>
      <c r="Q143" s="77">
        <f t="shared" si="18"/>
        <v>129172</v>
      </c>
      <c r="R143" s="41"/>
      <c r="S143" s="42">
        <f t="shared" si="16"/>
        <v>93535</v>
      </c>
      <c r="T143" s="78"/>
      <c r="U143" s="78"/>
    </row>
    <row r="144" spans="1:21" ht="27.75" customHeight="1">
      <c r="A144" s="40">
        <v>136</v>
      </c>
      <c r="B144" s="54" t="s">
        <v>284</v>
      </c>
      <c r="C144" s="46" t="s">
        <v>311</v>
      </c>
      <c r="D144" s="41">
        <v>1979</v>
      </c>
      <c r="E144" s="42">
        <v>1385</v>
      </c>
      <c r="F144" s="43" t="s">
        <v>312</v>
      </c>
      <c r="G144" s="41">
        <v>150000</v>
      </c>
      <c r="H144" s="41"/>
      <c r="I144" s="41"/>
      <c r="J144" s="41"/>
      <c r="K144" s="41"/>
      <c r="L144" s="41"/>
      <c r="M144" s="41"/>
      <c r="N144" s="42">
        <v>113298</v>
      </c>
      <c r="O144" s="41">
        <f t="shared" si="17"/>
        <v>22660</v>
      </c>
      <c r="P144" s="41"/>
      <c r="Q144" s="77">
        <f t="shared" si="18"/>
        <v>90638</v>
      </c>
      <c r="R144" s="41"/>
      <c r="S144" s="42">
        <f t="shared" si="16"/>
        <v>36702</v>
      </c>
      <c r="T144" s="42"/>
      <c r="U144" s="42"/>
    </row>
    <row r="145" spans="1:21" ht="24" customHeight="1">
      <c r="A145" s="40">
        <v>137</v>
      </c>
      <c r="B145" s="54" t="s">
        <v>284</v>
      </c>
      <c r="C145" s="41" t="s">
        <v>313</v>
      </c>
      <c r="D145" s="102">
        <v>965</v>
      </c>
      <c r="E145" s="42">
        <v>675</v>
      </c>
      <c r="F145" s="43" t="s">
        <v>314</v>
      </c>
      <c r="G145" s="41">
        <v>960491</v>
      </c>
      <c r="H145" s="41"/>
      <c r="I145" s="41"/>
      <c r="J145" s="41"/>
      <c r="K145" s="41"/>
      <c r="L145" s="41"/>
      <c r="M145" s="41"/>
      <c r="N145" s="42">
        <v>100000</v>
      </c>
      <c r="O145" s="41">
        <f t="shared" si="17"/>
        <v>20000</v>
      </c>
      <c r="P145" s="41"/>
      <c r="Q145" s="77">
        <f t="shared" si="18"/>
        <v>80000</v>
      </c>
      <c r="R145" s="41"/>
      <c r="S145" s="42">
        <f t="shared" si="16"/>
        <v>860491</v>
      </c>
      <c r="T145" s="78"/>
      <c r="U145" s="78"/>
    </row>
    <row r="146" spans="1:21" ht="21" customHeight="1">
      <c r="A146" s="40">
        <v>138</v>
      </c>
      <c r="B146" s="54" t="s">
        <v>315</v>
      </c>
      <c r="C146" s="103" t="s">
        <v>316</v>
      </c>
      <c r="D146" s="103">
        <v>1418</v>
      </c>
      <c r="E146" s="104">
        <f aca="true" t="shared" si="19" ref="E146:E151">INT(D146*0.7+0.5)</f>
        <v>993</v>
      </c>
      <c r="F146" s="43" t="s">
        <v>317</v>
      </c>
      <c r="G146" s="41">
        <v>275000</v>
      </c>
      <c r="H146" s="77"/>
      <c r="I146" s="77"/>
      <c r="J146" s="77"/>
      <c r="K146" s="77"/>
      <c r="L146" s="77"/>
      <c r="M146" s="77"/>
      <c r="N146" s="42">
        <v>250000</v>
      </c>
      <c r="O146" s="41">
        <f t="shared" si="17"/>
        <v>50000</v>
      </c>
      <c r="P146" s="77"/>
      <c r="Q146" s="77">
        <f t="shared" si="18"/>
        <v>200000</v>
      </c>
      <c r="R146" s="114"/>
      <c r="S146" s="115">
        <f aca="true" t="shared" si="20" ref="S146:S151">G146-N146</f>
        <v>25000</v>
      </c>
      <c r="T146" s="116"/>
      <c r="U146" s="116"/>
    </row>
    <row r="147" spans="1:21" ht="22.5">
      <c r="A147" s="40">
        <v>139</v>
      </c>
      <c r="B147" s="54" t="s">
        <v>315</v>
      </c>
      <c r="C147" s="103" t="s">
        <v>318</v>
      </c>
      <c r="D147" s="103">
        <v>1465</v>
      </c>
      <c r="E147" s="104">
        <f t="shared" si="19"/>
        <v>1026</v>
      </c>
      <c r="F147" s="43" t="s">
        <v>319</v>
      </c>
      <c r="G147" s="41">
        <v>120000</v>
      </c>
      <c r="H147" s="77"/>
      <c r="I147" s="77"/>
      <c r="J147" s="77"/>
      <c r="K147" s="77"/>
      <c r="L147" s="77"/>
      <c r="M147" s="77"/>
      <c r="N147" s="42">
        <v>100000</v>
      </c>
      <c r="O147" s="41">
        <f t="shared" si="17"/>
        <v>20000</v>
      </c>
      <c r="P147" s="77"/>
      <c r="Q147" s="77">
        <f t="shared" si="18"/>
        <v>80000</v>
      </c>
      <c r="R147" s="101"/>
      <c r="S147" s="115">
        <f t="shared" si="20"/>
        <v>20000</v>
      </c>
      <c r="T147" s="80"/>
      <c r="U147" s="81"/>
    </row>
    <row r="148" spans="1:21" ht="27.75" customHeight="1">
      <c r="A148" s="40">
        <v>140</v>
      </c>
      <c r="B148" s="54" t="s">
        <v>315</v>
      </c>
      <c r="C148" s="41" t="s">
        <v>320</v>
      </c>
      <c r="D148" s="41">
        <v>3085</v>
      </c>
      <c r="E148" s="104">
        <f t="shared" si="19"/>
        <v>2160</v>
      </c>
      <c r="F148" s="43" t="s">
        <v>321</v>
      </c>
      <c r="G148" s="41">
        <v>170000</v>
      </c>
      <c r="H148" s="77"/>
      <c r="I148" s="77"/>
      <c r="J148" s="77"/>
      <c r="K148" s="77"/>
      <c r="L148" s="77"/>
      <c r="M148" s="77"/>
      <c r="N148" s="42">
        <v>158955</v>
      </c>
      <c r="O148" s="41">
        <f t="shared" si="17"/>
        <v>31791</v>
      </c>
      <c r="P148" s="77"/>
      <c r="Q148" s="77">
        <f t="shared" si="18"/>
        <v>127164</v>
      </c>
      <c r="R148" s="93"/>
      <c r="S148" s="115">
        <f t="shared" si="20"/>
        <v>11045</v>
      </c>
      <c r="T148" s="78"/>
      <c r="U148" s="78"/>
    </row>
    <row r="149" spans="1:21" ht="24.75" customHeight="1">
      <c r="A149" s="40">
        <v>141</v>
      </c>
      <c r="B149" s="54" t="s">
        <v>315</v>
      </c>
      <c r="C149" s="41" t="s">
        <v>322</v>
      </c>
      <c r="D149" s="41">
        <v>2311</v>
      </c>
      <c r="E149" s="104">
        <f t="shared" si="19"/>
        <v>1618</v>
      </c>
      <c r="F149" s="43" t="s">
        <v>323</v>
      </c>
      <c r="G149" s="41">
        <v>300000</v>
      </c>
      <c r="H149" s="77"/>
      <c r="I149" s="77"/>
      <c r="J149" s="77"/>
      <c r="K149" s="77"/>
      <c r="L149" s="77"/>
      <c r="M149" s="77"/>
      <c r="N149" s="42">
        <v>132305</v>
      </c>
      <c r="O149" s="41">
        <f t="shared" si="17"/>
        <v>26461</v>
      </c>
      <c r="P149" s="77"/>
      <c r="Q149" s="77">
        <f t="shared" si="18"/>
        <v>105844</v>
      </c>
      <c r="R149" s="93"/>
      <c r="S149" s="115">
        <f t="shared" si="20"/>
        <v>167695</v>
      </c>
      <c r="T149" s="78"/>
      <c r="U149" s="78"/>
    </row>
    <row r="150" spans="1:21" ht="22.5">
      <c r="A150" s="40">
        <v>142</v>
      </c>
      <c r="B150" s="54" t="s">
        <v>315</v>
      </c>
      <c r="C150" s="41" t="s">
        <v>324</v>
      </c>
      <c r="D150" s="41">
        <v>1281</v>
      </c>
      <c r="E150" s="104">
        <f t="shared" si="19"/>
        <v>897</v>
      </c>
      <c r="F150" s="105" t="s">
        <v>325</v>
      </c>
      <c r="G150" s="41">
        <v>150000</v>
      </c>
      <c r="H150" s="77"/>
      <c r="I150" s="77"/>
      <c r="J150" s="77"/>
      <c r="K150" s="77"/>
      <c r="L150" s="77"/>
      <c r="M150" s="77"/>
      <c r="N150" s="42">
        <v>100000</v>
      </c>
      <c r="O150" s="41">
        <f t="shared" si="17"/>
        <v>20000</v>
      </c>
      <c r="P150" s="77"/>
      <c r="Q150" s="77">
        <f t="shared" si="18"/>
        <v>80000</v>
      </c>
      <c r="R150" s="93"/>
      <c r="S150" s="115">
        <f t="shared" si="20"/>
        <v>50000</v>
      </c>
      <c r="T150" s="78"/>
      <c r="U150" s="78"/>
    </row>
    <row r="151" spans="1:21" ht="21" customHeight="1">
      <c r="A151" s="40">
        <v>143</v>
      </c>
      <c r="B151" s="54" t="s">
        <v>315</v>
      </c>
      <c r="C151" s="41" t="s">
        <v>326</v>
      </c>
      <c r="D151" s="41">
        <v>1874</v>
      </c>
      <c r="E151" s="104">
        <f t="shared" si="19"/>
        <v>1312</v>
      </c>
      <c r="F151" s="43" t="s">
        <v>327</v>
      </c>
      <c r="G151" s="77">
        <v>140000</v>
      </c>
      <c r="H151" s="77"/>
      <c r="I151" s="77"/>
      <c r="J151" s="77"/>
      <c r="K151" s="77"/>
      <c r="L151" s="77"/>
      <c r="M151" s="77"/>
      <c r="N151" s="42">
        <v>107287</v>
      </c>
      <c r="O151" s="41">
        <f t="shared" si="17"/>
        <v>21457</v>
      </c>
      <c r="P151" s="77"/>
      <c r="Q151" s="77">
        <f t="shared" si="18"/>
        <v>85830</v>
      </c>
      <c r="R151" s="93"/>
      <c r="S151" s="115">
        <f t="shared" si="20"/>
        <v>32713</v>
      </c>
      <c r="T151" s="78"/>
      <c r="U151" s="78"/>
    </row>
    <row r="152" spans="1:21" ht="21" customHeight="1">
      <c r="A152" s="40">
        <v>144</v>
      </c>
      <c r="B152" s="54" t="s">
        <v>315</v>
      </c>
      <c r="C152" s="41" t="s">
        <v>328</v>
      </c>
      <c r="D152" s="41">
        <v>1619</v>
      </c>
      <c r="E152" s="104">
        <f aca="true" t="shared" si="21" ref="E152:E165">INT(D152*0.7+0.5)</f>
        <v>1133</v>
      </c>
      <c r="F152" s="43" t="s">
        <v>329</v>
      </c>
      <c r="G152" s="77">
        <v>132000</v>
      </c>
      <c r="H152" s="77"/>
      <c r="I152" s="77"/>
      <c r="J152" s="77"/>
      <c r="K152" s="77"/>
      <c r="L152" s="77"/>
      <c r="M152" s="77"/>
      <c r="N152" s="42">
        <v>100000</v>
      </c>
      <c r="O152" s="41">
        <f t="shared" si="17"/>
        <v>20000</v>
      </c>
      <c r="P152" s="77"/>
      <c r="Q152" s="77">
        <f t="shared" si="18"/>
        <v>80000</v>
      </c>
      <c r="R152" s="93"/>
      <c r="S152" s="115">
        <f aca="true" t="shared" si="22" ref="S152:S170">G152-N152</f>
        <v>32000</v>
      </c>
      <c r="T152" s="78"/>
      <c r="U152" s="78"/>
    </row>
    <row r="153" spans="1:21" ht="22.5">
      <c r="A153" s="40">
        <v>145</v>
      </c>
      <c r="B153" s="54" t="s">
        <v>315</v>
      </c>
      <c r="C153" s="41" t="s">
        <v>330</v>
      </c>
      <c r="D153" s="41">
        <v>5110</v>
      </c>
      <c r="E153" s="104">
        <f t="shared" si="21"/>
        <v>3577</v>
      </c>
      <c r="F153" s="43" t="s">
        <v>331</v>
      </c>
      <c r="G153" s="41">
        <v>275000</v>
      </c>
      <c r="H153" s="77"/>
      <c r="I153" s="77"/>
      <c r="J153" s="77"/>
      <c r="K153" s="77"/>
      <c r="L153" s="77"/>
      <c r="M153" s="77"/>
      <c r="N153" s="42">
        <v>263293</v>
      </c>
      <c r="O153" s="41">
        <f t="shared" si="17"/>
        <v>52659</v>
      </c>
      <c r="P153" s="77"/>
      <c r="Q153" s="77">
        <f t="shared" si="18"/>
        <v>210634</v>
      </c>
      <c r="R153" s="93"/>
      <c r="S153" s="115">
        <f t="shared" si="22"/>
        <v>11707</v>
      </c>
      <c r="T153" s="78"/>
      <c r="U153" s="78"/>
    </row>
    <row r="154" spans="1:21" ht="24.75" customHeight="1">
      <c r="A154" s="40">
        <v>146</v>
      </c>
      <c r="B154" s="54" t="s">
        <v>315</v>
      </c>
      <c r="C154" s="41" t="s">
        <v>332</v>
      </c>
      <c r="D154" s="41">
        <v>6319</v>
      </c>
      <c r="E154" s="104">
        <f t="shared" si="21"/>
        <v>4423</v>
      </c>
      <c r="F154" s="43" t="s">
        <v>333</v>
      </c>
      <c r="G154" s="41">
        <v>420000</v>
      </c>
      <c r="H154" s="77"/>
      <c r="I154" s="77"/>
      <c r="J154" s="77"/>
      <c r="K154" s="77"/>
      <c r="L154" s="77"/>
      <c r="M154" s="77"/>
      <c r="N154" s="42">
        <v>325587</v>
      </c>
      <c r="O154" s="41">
        <f t="shared" si="17"/>
        <v>65117</v>
      </c>
      <c r="P154" s="77"/>
      <c r="Q154" s="77">
        <f t="shared" si="18"/>
        <v>260470</v>
      </c>
      <c r="R154" s="93"/>
      <c r="S154" s="115">
        <f t="shared" si="22"/>
        <v>94413</v>
      </c>
      <c r="T154" s="78"/>
      <c r="U154" s="78"/>
    </row>
    <row r="155" spans="1:21" ht="24.75" customHeight="1">
      <c r="A155" s="40">
        <v>147</v>
      </c>
      <c r="B155" s="54" t="s">
        <v>315</v>
      </c>
      <c r="C155" s="41" t="s">
        <v>334</v>
      </c>
      <c r="D155" s="41">
        <v>2613</v>
      </c>
      <c r="E155" s="104">
        <f t="shared" si="21"/>
        <v>1829</v>
      </c>
      <c r="F155" s="43" t="s">
        <v>335</v>
      </c>
      <c r="G155" s="41">
        <v>220000</v>
      </c>
      <c r="H155" s="77"/>
      <c r="I155" s="77"/>
      <c r="J155" s="77"/>
      <c r="K155" s="77"/>
      <c r="L155" s="77"/>
      <c r="M155" s="77"/>
      <c r="N155" s="42">
        <v>149595</v>
      </c>
      <c r="O155" s="41">
        <f t="shared" si="17"/>
        <v>29919</v>
      </c>
      <c r="P155" s="77"/>
      <c r="Q155" s="77">
        <f t="shared" si="18"/>
        <v>119676</v>
      </c>
      <c r="R155" s="117"/>
      <c r="S155" s="115">
        <f t="shared" si="22"/>
        <v>70405</v>
      </c>
      <c r="T155" s="118"/>
      <c r="U155" s="118"/>
    </row>
    <row r="156" spans="1:21" ht="22.5">
      <c r="A156" s="40">
        <v>148</v>
      </c>
      <c r="B156" s="54" t="s">
        <v>315</v>
      </c>
      <c r="C156" s="41" t="s">
        <v>336</v>
      </c>
      <c r="D156" s="41">
        <v>2024</v>
      </c>
      <c r="E156" s="104">
        <f t="shared" si="21"/>
        <v>1417</v>
      </c>
      <c r="F156" s="105" t="s">
        <v>337</v>
      </c>
      <c r="G156" s="41">
        <v>270000</v>
      </c>
      <c r="H156" s="77"/>
      <c r="I156" s="77"/>
      <c r="J156" s="77"/>
      <c r="K156" s="77"/>
      <c r="L156" s="77"/>
      <c r="M156" s="77"/>
      <c r="N156" s="42">
        <v>115874</v>
      </c>
      <c r="O156" s="41">
        <f t="shared" si="17"/>
        <v>23175</v>
      </c>
      <c r="P156" s="77"/>
      <c r="Q156" s="77">
        <f t="shared" si="18"/>
        <v>92699</v>
      </c>
      <c r="R156" s="117"/>
      <c r="S156" s="115">
        <f t="shared" si="22"/>
        <v>154126</v>
      </c>
      <c r="T156" s="118"/>
      <c r="U156" s="118"/>
    </row>
    <row r="157" spans="1:21" ht="16.5" customHeight="1">
      <c r="A157" s="40">
        <v>149</v>
      </c>
      <c r="B157" s="54" t="s">
        <v>315</v>
      </c>
      <c r="C157" s="41" t="s">
        <v>338</v>
      </c>
      <c r="D157" s="41">
        <v>1209</v>
      </c>
      <c r="E157" s="104">
        <f t="shared" si="21"/>
        <v>846</v>
      </c>
      <c r="F157" s="106" t="s">
        <v>339</v>
      </c>
      <c r="G157" s="41">
        <v>132000</v>
      </c>
      <c r="H157" s="77"/>
      <c r="I157" s="77"/>
      <c r="J157" s="77"/>
      <c r="K157" s="77"/>
      <c r="L157" s="77"/>
      <c r="M157" s="77"/>
      <c r="N157" s="42">
        <v>100000</v>
      </c>
      <c r="O157" s="41">
        <f t="shared" si="17"/>
        <v>20000</v>
      </c>
      <c r="P157" s="77"/>
      <c r="Q157" s="77">
        <f t="shared" si="18"/>
        <v>80000</v>
      </c>
      <c r="R157" s="117"/>
      <c r="S157" s="115">
        <f t="shared" si="22"/>
        <v>32000</v>
      </c>
      <c r="T157" s="118"/>
      <c r="U157" s="118"/>
    </row>
    <row r="158" spans="1:21" ht="16.5" customHeight="1">
      <c r="A158" s="40">
        <v>150</v>
      </c>
      <c r="B158" s="54" t="s">
        <v>315</v>
      </c>
      <c r="C158" s="41" t="s">
        <v>340</v>
      </c>
      <c r="D158" s="41">
        <v>1978</v>
      </c>
      <c r="E158" s="104">
        <f t="shared" si="21"/>
        <v>1385</v>
      </c>
      <c r="F158" s="43" t="s">
        <v>341</v>
      </c>
      <c r="G158" s="41">
        <v>140000</v>
      </c>
      <c r="H158" s="77"/>
      <c r="I158" s="77"/>
      <c r="J158" s="77"/>
      <c r="K158" s="77"/>
      <c r="L158" s="77"/>
      <c r="M158" s="77"/>
      <c r="N158" s="42">
        <v>113241</v>
      </c>
      <c r="O158" s="41">
        <f t="shared" si="17"/>
        <v>22648</v>
      </c>
      <c r="P158" s="77"/>
      <c r="Q158" s="77">
        <f t="shared" si="18"/>
        <v>90593</v>
      </c>
      <c r="R158" s="117"/>
      <c r="S158" s="115">
        <f t="shared" si="22"/>
        <v>26759</v>
      </c>
      <c r="T158" s="118"/>
      <c r="U158" s="118"/>
    </row>
    <row r="159" spans="1:21" ht="16.5" customHeight="1">
      <c r="A159" s="40">
        <v>151</v>
      </c>
      <c r="B159" s="54" t="s">
        <v>315</v>
      </c>
      <c r="C159" s="41" t="s">
        <v>342</v>
      </c>
      <c r="D159" s="41">
        <v>1244</v>
      </c>
      <c r="E159" s="104">
        <f t="shared" si="21"/>
        <v>871</v>
      </c>
      <c r="F159" s="107" t="s">
        <v>343</v>
      </c>
      <c r="G159" s="41">
        <v>380000</v>
      </c>
      <c r="H159" s="77"/>
      <c r="I159" s="77"/>
      <c r="J159" s="77"/>
      <c r="K159" s="77"/>
      <c r="L159" s="77"/>
      <c r="M159" s="77"/>
      <c r="N159" s="42">
        <v>100000</v>
      </c>
      <c r="O159" s="41">
        <f t="shared" si="17"/>
        <v>20000</v>
      </c>
      <c r="P159" s="77"/>
      <c r="Q159" s="77">
        <f t="shared" si="18"/>
        <v>80000</v>
      </c>
      <c r="R159" s="117"/>
      <c r="S159" s="115">
        <f t="shared" si="22"/>
        <v>280000</v>
      </c>
      <c r="T159" s="118"/>
      <c r="U159" s="118"/>
    </row>
    <row r="160" spans="1:21" ht="16.5" customHeight="1">
      <c r="A160" s="40">
        <v>152</v>
      </c>
      <c r="B160" s="54" t="s">
        <v>315</v>
      </c>
      <c r="C160" s="41" t="s">
        <v>344</v>
      </c>
      <c r="D160" s="41">
        <v>2067</v>
      </c>
      <c r="E160" s="104">
        <f t="shared" si="21"/>
        <v>1447</v>
      </c>
      <c r="F160" s="43" t="s">
        <v>345</v>
      </c>
      <c r="G160" s="41">
        <v>150000</v>
      </c>
      <c r="H160" s="77"/>
      <c r="I160" s="77"/>
      <c r="J160" s="77"/>
      <c r="K160" s="77"/>
      <c r="L160" s="77"/>
      <c r="M160" s="77"/>
      <c r="N160" s="42">
        <v>118336</v>
      </c>
      <c r="O160" s="41">
        <f t="shared" si="17"/>
        <v>23667</v>
      </c>
      <c r="P160" s="77"/>
      <c r="Q160" s="77">
        <f t="shared" si="18"/>
        <v>94669</v>
      </c>
      <c r="R160" s="117"/>
      <c r="S160" s="115">
        <f t="shared" si="22"/>
        <v>31664</v>
      </c>
      <c r="T160" s="118"/>
      <c r="U160" s="118"/>
    </row>
    <row r="161" spans="1:21" ht="16.5" customHeight="1">
      <c r="A161" s="40">
        <v>153</v>
      </c>
      <c r="B161" s="54" t="s">
        <v>315</v>
      </c>
      <c r="C161" s="108" t="s">
        <v>346</v>
      </c>
      <c r="D161" s="41">
        <v>5021</v>
      </c>
      <c r="E161" s="104">
        <f t="shared" si="21"/>
        <v>3515</v>
      </c>
      <c r="F161" s="43" t="s">
        <v>347</v>
      </c>
      <c r="G161" s="41">
        <v>350000</v>
      </c>
      <c r="H161" s="77"/>
      <c r="I161" s="77"/>
      <c r="J161" s="77"/>
      <c r="K161" s="77"/>
      <c r="L161" s="77"/>
      <c r="M161" s="77"/>
      <c r="N161" s="42">
        <v>258707</v>
      </c>
      <c r="O161" s="41">
        <f t="shared" si="17"/>
        <v>51741</v>
      </c>
      <c r="P161" s="77"/>
      <c r="Q161" s="77">
        <f t="shared" si="18"/>
        <v>206966</v>
      </c>
      <c r="R161" s="117"/>
      <c r="S161" s="115">
        <f t="shared" si="22"/>
        <v>91293</v>
      </c>
      <c r="T161" s="118"/>
      <c r="U161" s="118"/>
    </row>
    <row r="162" spans="1:21" ht="39.75" customHeight="1">
      <c r="A162" s="40">
        <v>154</v>
      </c>
      <c r="B162" s="54" t="s">
        <v>315</v>
      </c>
      <c r="C162" s="41" t="s">
        <v>348</v>
      </c>
      <c r="D162" s="41">
        <v>3565</v>
      </c>
      <c r="E162" s="104">
        <f t="shared" si="21"/>
        <v>2496</v>
      </c>
      <c r="F162" s="43" t="s">
        <v>349</v>
      </c>
      <c r="G162" s="41">
        <v>192118</v>
      </c>
      <c r="H162" s="77"/>
      <c r="I162" s="77"/>
      <c r="J162" s="77"/>
      <c r="K162" s="77"/>
      <c r="L162" s="77"/>
      <c r="M162" s="77"/>
      <c r="N162" s="42">
        <v>183687</v>
      </c>
      <c r="O162" s="41">
        <f t="shared" si="17"/>
        <v>36737</v>
      </c>
      <c r="P162" s="77"/>
      <c r="Q162" s="77">
        <f t="shared" si="18"/>
        <v>146950</v>
      </c>
      <c r="R162" s="117"/>
      <c r="S162" s="115">
        <f t="shared" si="22"/>
        <v>8431</v>
      </c>
      <c r="T162" s="118"/>
      <c r="U162" s="118"/>
    </row>
    <row r="163" spans="1:21" ht="22.5">
      <c r="A163" s="40">
        <v>155</v>
      </c>
      <c r="B163" s="54" t="s">
        <v>315</v>
      </c>
      <c r="C163" s="41" t="s">
        <v>350</v>
      </c>
      <c r="D163" s="41">
        <v>2058</v>
      </c>
      <c r="E163" s="104">
        <f t="shared" si="21"/>
        <v>1441</v>
      </c>
      <c r="F163" s="43" t="s">
        <v>351</v>
      </c>
      <c r="G163" s="41">
        <v>240000</v>
      </c>
      <c r="H163" s="77"/>
      <c r="I163" s="77"/>
      <c r="J163" s="77"/>
      <c r="K163" s="77"/>
      <c r="L163" s="77"/>
      <c r="M163" s="77"/>
      <c r="N163" s="42">
        <v>117821</v>
      </c>
      <c r="O163" s="41">
        <f t="shared" si="17"/>
        <v>23564</v>
      </c>
      <c r="P163" s="77"/>
      <c r="Q163" s="77">
        <f t="shared" si="18"/>
        <v>94257</v>
      </c>
      <c r="R163" s="117"/>
      <c r="S163" s="115">
        <f t="shared" si="22"/>
        <v>122179</v>
      </c>
      <c r="T163" s="118"/>
      <c r="U163" s="118"/>
    </row>
    <row r="164" spans="1:21" ht="14.25">
      <c r="A164" s="40">
        <v>156</v>
      </c>
      <c r="B164" s="54" t="s">
        <v>315</v>
      </c>
      <c r="C164" s="41" t="s">
        <v>352</v>
      </c>
      <c r="D164" s="41">
        <v>2214</v>
      </c>
      <c r="E164" s="104">
        <f t="shared" si="21"/>
        <v>1550</v>
      </c>
      <c r="F164" s="43" t="s">
        <v>353</v>
      </c>
      <c r="G164" s="41">
        <v>150000</v>
      </c>
      <c r="H164" s="77"/>
      <c r="I164" s="77"/>
      <c r="J164" s="77"/>
      <c r="K164" s="77"/>
      <c r="L164" s="77"/>
      <c r="M164" s="77"/>
      <c r="N164" s="42">
        <v>126752</v>
      </c>
      <c r="O164" s="41">
        <f t="shared" si="17"/>
        <v>25350</v>
      </c>
      <c r="P164" s="77"/>
      <c r="Q164" s="77">
        <f t="shared" si="18"/>
        <v>101402</v>
      </c>
      <c r="R164" s="93"/>
      <c r="S164" s="115">
        <f t="shared" si="22"/>
        <v>23248</v>
      </c>
      <c r="T164" s="78"/>
      <c r="U164" s="78"/>
    </row>
    <row r="165" spans="1:21" ht="22.5">
      <c r="A165" s="40">
        <v>157</v>
      </c>
      <c r="B165" s="54" t="s">
        <v>354</v>
      </c>
      <c r="C165" s="41" t="s">
        <v>355</v>
      </c>
      <c r="D165" s="42">
        <v>1591</v>
      </c>
      <c r="E165" s="104">
        <v>1114</v>
      </c>
      <c r="F165" s="43" t="s">
        <v>356</v>
      </c>
      <c r="G165" s="41">
        <v>719113</v>
      </c>
      <c r="H165" s="109"/>
      <c r="I165" s="109"/>
      <c r="J165" s="109"/>
      <c r="K165" s="109"/>
      <c r="L165" s="109"/>
      <c r="M165" s="109"/>
      <c r="N165" s="109">
        <v>250000</v>
      </c>
      <c r="O165" s="41">
        <f t="shared" si="17"/>
        <v>50000</v>
      </c>
      <c r="P165" s="109"/>
      <c r="Q165" s="77">
        <f t="shared" si="18"/>
        <v>200000</v>
      </c>
      <c r="R165" s="109"/>
      <c r="S165" s="115">
        <f t="shared" si="22"/>
        <v>469113</v>
      </c>
      <c r="T165" s="109"/>
      <c r="U165" s="109"/>
    </row>
    <row r="166" spans="1:21" ht="22.5">
      <c r="A166" s="40">
        <v>158</v>
      </c>
      <c r="B166" s="54" t="s">
        <v>354</v>
      </c>
      <c r="C166" s="41" t="s">
        <v>357</v>
      </c>
      <c r="D166" s="42">
        <v>2734</v>
      </c>
      <c r="E166" s="104">
        <v>1914</v>
      </c>
      <c r="F166" s="43" t="s">
        <v>358</v>
      </c>
      <c r="G166" s="41">
        <v>470000</v>
      </c>
      <c r="H166" s="109"/>
      <c r="I166" s="109"/>
      <c r="J166" s="109"/>
      <c r="K166" s="109"/>
      <c r="L166" s="109"/>
      <c r="M166" s="109"/>
      <c r="N166" s="109">
        <v>250000</v>
      </c>
      <c r="O166" s="41">
        <f t="shared" si="17"/>
        <v>50000</v>
      </c>
      <c r="P166" s="109"/>
      <c r="Q166" s="77">
        <f t="shared" si="18"/>
        <v>200000</v>
      </c>
      <c r="R166" s="109"/>
      <c r="S166" s="115">
        <f t="shared" si="22"/>
        <v>220000</v>
      </c>
      <c r="T166" s="109"/>
      <c r="U166" s="109"/>
    </row>
    <row r="167" spans="1:21" ht="22.5">
      <c r="A167" s="40">
        <v>159</v>
      </c>
      <c r="B167" s="54" t="s">
        <v>354</v>
      </c>
      <c r="C167" s="41" t="s">
        <v>359</v>
      </c>
      <c r="D167" s="42">
        <v>1386</v>
      </c>
      <c r="E167" s="104">
        <v>970</v>
      </c>
      <c r="F167" s="43" t="s">
        <v>360</v>
      </c>
      <c r="G167" s="41">
        <v>350000</v>
      </c>
      <c r="H167" s="109"/>
      <c r="I167" s="109"/>
      <c r="J167" s="109"/>
      <c r="K167" s="109"/>
      <c r="L167" s="109"/>
      <c r="M167" s="109"/>
      <c r="N167" s="109">
        <v>250000</v>
      </c>
      <c r="O167" s="41">
        <f t="shared" si="17"/>
        <v>50000</v>
      </c>
      <c r="P167" s="109"/>
      <c r="Q167" s="77">
        <f t="shared" si="18"/>
        <v>200000</v>
      </c>
      <c r="R167" s="109"/>
      <c r="S167" s="115">
        <f t="shared" si="22"/>
        <v>100000</v>
      </c>
      <c r="T167" s="109"/>
      <c r="U167" s="109"/>
    </row>
    <row r="168" spans="1:21" ht="22.5">
      <c r="A168" s="40">
        <v>160</v>
      </c>
      <c r="B168" s="54" t="s">
        <v>354</v>
      </c>
      <c r="C168" s="41" t="s">
        <v>361</v>
      </c>
      <c r="D168" s="42">
        <v>2178</v>
      </c>
      <c r="E168" s="104">
        <v>1525</v>
      </c>
      <c r="F168" s="43" t="s">
        <v>362</v>
      </c>
      <c r="G168" s="41">
        <v>430000</v>
      </c>
      <c r="H168" s="109"/>
      <c r="I168" s="109"/>
      <c r="J168" s="109"/>
      <c r="K168" s="109"/>
      <c r="L168" s="109"/>
      <c r="M168" s="109"/>
      <c r="N168" s="109">
        <v>250000</v>
      </c>
      <c r="O168" s="41">
        <f t="shared" si="17"/>
        <v>50000</v>
      </c>
      <c r="P168" s="109"/>
      <c r="Q168" s="77">
        <f t="shared" si="18"/>
        <v>200000</v>
      </c>
      <c r="R168" s="109"/>
      <c r="S168" s="115">
        <f t="shared" si="22"/>
        <v>180000</v>
      </c>
      <c r="T168" s="109"/>
      <c r="U168" s="109"/>
    </row>
    <row r="169" spans="1:21" ht="14.25">
      <c r="A169" s="40">
        <v>161</v>
      </c>
      <c r="B169" s="54" t="s">
        <v>354</v>
      </c>
      <c r="C169" s="41" t="s">
        <v>363</v>
      </c>
      <c r="D169" s="42">
        <v>1122</v>
      </c>
      <c r="E169" s="104">
        <v>785</v>
      </c>
      <c r="F169" s="43" t="s">
        <v>364</v>
      </c>
      <c r="G169" s="41">
        <v>110000</v>
      </c>
      <c r="H169" s="109"/>
      <c r="I169" s="109"/>
      <c r="J169" s="109"/>
      <c r="K169" s="109"/>
      <c r="L169" s="109"/>
      <c r="M169" s="109"/>
      <c r="N169" s="109">
        <v>100000</v>
      </c>
      <c r="O169" s="41">
        <f t="shared" si="17"/>
        <v>20000</v>
      </c>
      <c r="P169" s="109"/>
      <c r="Q169" s="77">
        <f t="shared" si="18"/>
        <v>80000</v>
      </c>
      <c r="R169" s="109"/>
      <c r="S169" s="115">
        <f aca="true" t="shared" si="23" ref="S169:S174">G169-N169</f>
        <v>10000</v>
      </c>
      <c r="T169" s="109"/>
      <c r="U169" s="109"/>
    </row>
    <row r="170" spans="1:21" ht="14.25">
      <c r="A170" s="40">
        <v>162</v>
      </c>
      <c r="B170" s="54" t="s">
        <v>354</v>
      </c>
      <c r="C170" s="41" t="s">
        <v>365</v>
      </c>
      <c r="D170" s="42">
        <v>1438</v>
      </c>
      <c r="E170" s="104">
        <v>1007</v>
      </c>
      <c r="F170" s="43" t="s">
        <v>366</v>
      </c>
      <c r="G170" s="41">
        <v>120000</v>
      </c>
      <c r="H170" s="109"/>
      <c r="I170" s="109"/>
      <c r="J170" s="109"/>
      <c r="K170" s="109"/>
      <c r="L170" s="109"/>
      <c r="M170" s="109"/>
      <c r="N170" s="109">
        <v>100000</v>
      </c>
      <c r="O170" s="41">
        <f t="shared" si="17"/>
        <v>20000</v>
      </c>
      <c r="P170" s="109"/>
      <c r="Q170" s="77">
        <f t="shared" si="18"/>
        <v>80000</v>
      </c>
      <c r="R170" s="109"/>
      <c r="S170" s="115">
        <f t="shared" si="23"/>
        <v>20000</v>
      </c>
      <c r="T170" s="109"/>
      <c r="U170" s="109"/>
    </row>
    <row r="171" spans="1:21" ht="22.5">
      <c r="A171" s="40">
        <v>163</v>
      </c>
      <c r="B171" s="54" t="s">
        <v>354</v>
      </c>
      <c r="C171" s="41" t="s">
        <v>367</v>
      </c>
      <c r="D171" s="42">
        <v>3695</v>
      </c>
      <c r="E171" s="104">
        <v>2587</v>
      </c>
      <c r="F171" s="43" t="s">
        <v>368</v>
      </c>
      <c r="G171" s="41">
        <v>199800</v>
      </c>
      <c r="H171" s="109"/>
      <c r="I171" s="109"/>
      <c r="J171" s="109"/>
      <c r="K171" s="109"/>
      <c r="L171" s="109"/>
      <c r="M171" s="109"/>
      <c r="N171" s="109">
        <v>190385</v>
      </c>
      <c r="O171" s="41">
        <f t="shared" si="17"/>
        <v>38077</v>
      </c>
      <c r="P171" s="109"/>
      <c r="Q171" s="77">
        <f t="shared" si="18"/>
        <v>152308</v>
      </c>
      <c r="R171" s="109"/>
      <c r="S171" s="115">
        <f t="shared" si="23"/>
        <v>9415</v>
      </c>
      <c r="T171" s="109"/>
      <c r="U171" s="109"/>
    </row>
    <row r="172" spans="1:21" ht="18.75" customHeight="1">
      <c r="A172" s="40">
        <v>164</v>
      </c>
      <c r="B172" s="54" t="s">
        <v>354</v>
      </c>
      <c r="C172" s="41" t="s">
        <v>369</v>
      </c>
      <c r="D172" s="42">
        <v>2134</v>
      </c>
      <c r="E172" s="104">
        <v>1494</v>
      </c>
      <c r="F172" s="43" t="s">
        <v>370</v>
      </c>
      <c r="G172" s="41">
        <v>198000</v>
      </c>
      <c r="H172" s="109"/>
      <c r="I172" s="109"/>
      <c r="J172" s="109"/>
      <c r="K172" s="109"/>
      <c r="L172" s="109"/>
      <c r="M172" s="109"/>
      <c r="N172" s="109">
        <v>122172</v>
      </c>
      <c r="O172" s="41">
        <f t="shared" si="17"/>
        <v>24434</v>
      </c>
      <c r="P172" s="109"/>
      <c r="Q172" s="77">
        <f t="shared" si="18"/>
        <v>97738</v>
      </c>
      <c r="R172" s="109"/>
      <c r="S172" s="115">
        <f t="shared" si="23"/>
        <v>75828</v>
      </c>
      <c r="T172" s="109"/>
      <c r="U172" s="109"/>
    </row>
    <row r="173" spans="1:21" ht="21" customHeight="1">
      <c r="A173" s="40">
        <v>165</v>
      </c>
      <c r="B173" s="54" t="s">
        <v>354</v>
      </c>
      <c r="C173" s="41" t="s">
        <v>371</v>
      </c>
      <c r="D173" s="42">
        <v>1228</v>
      </c>
      <c r="E173" s="104">
        <v>860</v>
      </c>
      <c r="F173" s="43" t="s">
        <v>372</v>
      </c>
      <c r="G173" s="41">
        <v>115200</v>
      </c>
      <c r="H173" s="109"/>
      <c r="I173" s="109"/>
      <c r="J173" s="109"/>
      <c r="K173" s="109"/>
      <c r="L173" s="109"/>
      <c r="M173" s="109"/>
      <c r="N173" s="109">
        <v>100000</v>
      </c>
      <c r="O173" s="41">
        <f t="shared" si="17"/>
        <v>20000</v>
      </c>
      <c r="P173" s="109"/>
      <c r="Q173" s="77">
        <f t="shared" si="18"/>
        <v>80000</v>
      </c>
      <c r="R173" s="109"/>
      <c r="S173" s="115">
        <f t="shared" si="23"/>
        <v>15200</v>
      </c>
      <c r="T173" s="109"/>
      <c r="U173" s="109"/>
    </row>
    <row r="174" spans="1:21" ht="15.75" customHeight="1">
      <c r="A174" s="40">
        <v>166</v>
      </c>
      <c r="B174" s="54" t="s">
        <v>354</v>
      </c>
      <c r="C174" s="41" t="s">
        <v>373</v>
      </c>
      <c r="D174" s="42">
        <v>1640</v>
      </c>
      <c r="E174" s="104">
        <v>1148</v>
      </c>
      <c r="F174" s="43" t="s">
        <v>374</v>
      </c>
      <c r="G174" s="41">
        <v>528000</v>
      </c>
      <c r="H174" s="109"/>
      <c r="I174" s="109"/>
      <c r="J174" s="109"/>
      <c r="K174" s="109"/>
      <c r="L174" s="109"/>
      <c r="M174" s="109"/>
      <c r="N174" s="109">
        <v>100000</v>
      </c>
      <c r="O174" s="41">
        <f t="shared" si="17"/>
        <v>20000</v>
      </c>
      <c r="P174" s="109"/>
      <c r="Q174" s="77">
        <f t="shared" si="18"/>
        <v>80000</v>
      </c>
      <c r="R174" s="109"/>
      <c r="S174" s="115">
        <f t="shared" si="23"/>
        <v>428000</v>
      </c>
      <c r="T174" s="109"/>
      <c r="U174" s="109"/>
    </row>
    <row r="175" spans="1:21" ht="22.5">
      <c r="A175" s="40">
        <v>167</v>
      </c>
      <c r="B175" s="54" t="s">
        <v>354</v>
      </c>
      <c r="C175" s="41" t="s">
        <v>375</v>
      </c>
      <c r="D175" s="42">
        <v>1072</v>
      </c>
      <c r="E175" s="104">
        <v>750</v>
      </c>
      <c r="F175" s="43" t="s">
        <v>376</v>
      </c>
      <c r="G175" s="41">
        <v>144000</v>
      </c>
      <c r="H175" s="109"/>
      <c r="I175" s="109"/>
      <c r="J175" s="109"/>
      <c r="K175" s="109"/>
      <c r="L175" s="109"/>
      <c r="M175" s="109"/>
      <c r="N175" s="109">
        <v>100000</v>
      </c>
      <c r="O175" s="41">
        <f t="shared" si="17"/>
        <v>20000</v>
      </c>
      <c r="P175" s="109"/>
      <c r="Q175" s="77">
        <f t="shared" si="18"/>
        <v>80000</v>
      </c>
      <c r="R175" s="109"/>
      <c r="S175" s="115">
        <f aca="true" t="shared" si="24" ref="S175:S185">G175-N175</f>
        <v>44000</v>
      </c>
      <c r="T175" s="109"/>
      <c r="U175" s="109"/>
    </row>
    <row r="176" spans="1:21" ht="14.25">
      <c r="A176" s="40">
        <v>168</v>
      </c>
      <c r="B176" s="54" t="s">
        <v>354</v>
      </c>
      <c r="C176" s="41" t="s">
        <v>377</v>
      </c>
      <c r="D176" s="42">
        <v>2208</v>
      </c>
      <c r="E176" s="104">
        <v>1546</v>
      </c>
      <c r="F176" s="43" t="s">
        <v>378</v>
      </c>
      <c r="G176" s="41">
        <v>120000</v>
      </c>
      <c r="H176" s="109"/>
      <c r="I176" s="109"/>
      <c r="J176" s="109"/>
      <c r="K176" s="109"/>
      <c r="L176" s="109"/>
      <c r="M176" s="109"/>
      <c r="N176" s="109">
        <v>100000</v>
      </c>
      <c r="O176" s="41">
        <f t="shared" si="17"/>
        <v>20000</v>
      </c>
      <c r="P176" s="109"/>
      <c r="Q176" s="77">
        <f t="shared" si="18"/>
        <v>80000</v>
      </c>
      <c r="R176" s="109"/>
      <c r="S176" s="115">
        <f t="shared" si="24"/>
        <v>20000</v>
      </c>
      <c r="T176" s="109"/>
      <c r="U176" s="109"/>
    </row>
    <row r="177" spans="1:21" ht="22.5">
      <c r="A177" s="40">
        <v>169</v>
      </c>
      <c r="B177" s="54" t="s">
        <v>354</v>
      </c>
      <c r="C177" s="41" t="s">
        <v>379</v>
      </c>
      <c r="D177" s="42">
        <v>1740</v>
      </c>
      <c r="E177" s="104">
        <v>1218</v>
      </c>
      <c r="F177" s="43" t="s">
        <v>380</v>
      </c>
      <c r="G177" s="41">
        <v>900000</v>
      </c>
      <c r="H177" s="109"/>
      <c r="I177" s="109"/>
      <c r="J177" s="109"/>
      <c r="K177" s="109"/>
      <c r="L177" s="109"/>
      <c r="M177" s="109"/>
      <c r="N177" s="109">
        <v>100000</v>
      </c>
      <c r="O177" s="41">
        <f t="shared" si="17"/>
        <v>20000</v>
      </c>
      <c r="P177" s="109"/>
      <c r="Q177" s="77">
        <f t="shared" si="18"/>
        <v>80000</v>
      </c>
      <c r="R177" s="109"/>
      <c r="S177" s="115">
        <f t="shared" si="24"/>
        <v>800000</v>
      </c>
      <c r="T177" s="109"/>
      <c r="U177" s="109"/>
    </row>
    <row r="178" spans="1:21" ht="22.5">
      <c r="A178" s="40">
        <v>170</v>
      </c>
      <c r="B178" s="54" t="s">
        <v>354</v>
      </c>
      <c r="C178" s="41" t="s">
        <v>381</v>
      </c>
      <c r="D178" s="42">
        <v>2570</v>
      </c>
      <c r="E178" s="104">
        <v>1799</v>
      </c>
      <c r="F178" s="43" t="s">
        <v>382</v>
      </c>
      <c r="G178" s="41">
        <v>400000</v>
      </c>
      <c r="H178" s="109"/>
      <c r="I178" s="109"/>
      <c r="J178" s="109"/>
      <c r="K178" s="109"/>
      <c r="L178" s="109"/>
      <c r="M178" s="109"/>
      <c r="N178" s="109">
        <v>147133</v>
      </c>
      <c r="O178" s="41">
        <f t="shared" si="17"/>
        <v>29427</v>
      </c>
      <c r="P178" s="109"/>
      <c r="Q178" s="77">
        <f t="shared" si="18"/>
        <v>117706</v>
      </c>
      <c r="R178" s="119"/>
      <c r="S178" s="115">
        <f t="shared" si="24"/>
        <v>252867</v>
      </c>
      <c r="T178" s="120"/>
      <c r="U178" s="120"/>
    </row>
    <row r="179" spans="1:21" ht="19.5" customHeight="1">
      <c r="A179" s="40">
        <v>171</v>
      </c>
      <c r="B179" s="54" t="s">
        <v>354</v>
      </c>
      <c r="C179" s="41" t="s">
        <v>383</v>
      </c>
      <c r="D179" s="42">
        <v>2414</v>
      </c>
      <c r="E179" s="104">
        <v>1690</v>
      </c>
      <c r="F179" s="43" t="s">
        <v>384</v>
      </c>
      <c r="G179" s="41">
        <v>153545</v>
      </c>
      <c r="H179" s="109"/>
      <c r="I179" s="109"/>
      <c r="J179" s="109"/>
      <c r="K179" s="109"/>
      <c r="L179" s="109"/>
      <c r="M179" s="109"/>
      <c r="N179" s="109">
        <v>138202</v>
      </c>
      <c r="O179" s="41">
        <f t="shared" si="17"/>
        <v>27640</v>
      </c>
      <c r="P179" s="109"/>
      <c r="Q179" s="77">
        <f t="shared" si="18"/>
        <v>110562</v>
      </c>
      <c r="R179" s="119"/>
      <c r="S179" s="115">
        <f t="shared" si="24"/>
        <v>15343</v>
      </c>
      <c r="T179" s="120"/>
      <c r="U179" s="120"/>
    </row>
    <row r="180" spans="1:21" ht="22.5">
      <c r="A180" s="40">
        <v>172</v>
      </c>
      <c r="B180" s="54" t="s">
        <v>354</v>
      </c>
      <c r="C180" s="41" t="s">
        <v>385</v>
      </c>
      <c r="D180" s="42">
        <v>4518</v>
      </c>
      <c r="E180" s="104">
        <v>3163</v>
      </c>
      <c r="F180" s="43" t="s">
        <v>386</v>
      </c>
      <c r="G180" s="41">
        <v>250000</v>
      </c>
      <c r="H180" s="109"/>
      <c r="I180" s="109"/>
      <c r="J180" s="109"/>
      <c r="K180" s="109"/>
      <c r="L180" s="109"/>
      <c r="M180" s="109"/>
      <c r="N180" s="109">
        <v>232790</v>
      </c>
      <c r="O180" s="41">
        <f t="shared" si="17"/>
        <v>46558</v>
      </c>
      <c r="P180" s="109"/>
      <c r="Q180" s="77">
        <f t="shared" si="18"/>
        <v>186232</v>
      </c>
      <c r="R180" s="119"/>
      <c r="S180" s="115">
        <f t="shared" si="24"/>
        <v>17210</v>
      </c>
      <c r="T180" s="120"/>
      <c r="U180" s="120"/>
    </row>
    <row r="181" spans="1:21" ht="22.5">
      <c r="A181" s="40">
        <v>173</v>
      </c>
      <c r="B181" s="54" t="s">
        <v>387</v>
      </c>
      <c r="C181" s="110" t="s">
        <v>388</v>
      </c>
      <c r="D181" s="41">
        <v>3757</v>
      </c>
      <c r="E181" s="42">
        <f>INT(D181*0.7+0.5)</f>
        <v>2630</v>
      </c>
      <c r="F181" s="43" t="s">
        <v>389</v>
      </c>
      <c r="G181" s="41">
        <v>300000</v>
      </c>
      <c r="H181" s="41"/>
      <c r="I181" s="41"/>
      <c r="J181" s="41"/>
      <c r="K181" s="41"/>
      <c r="L181" s="41"/>
      <c r="M181" s="41"/>
      <c r="N181" s="42">
        <v>250000</v>
      </c>
      <c r="O181" s="41">
        <f t="shared" si="17"/>
        <v>50000</v>
      </c>
      <c r="P181" s="41"/>
      <c r="Q181" s="77">
        <f t="shared" si="18"/>
        <v>200000</v>
      </c>
      <c r="R181" s="41"/>
      <c r="S181" s="115">
        <f t="shared" si="24"/>
        <v>50000</v>
      </c>
      <c r="T181" s="42"/>
      <c r="U181" s="42"/>
    </row>
    <row r="182" spans="1:21" ht="22.5">
      <c r="A182" s="40">
        <v>174</v>
      </c>
      <c r="B182" s="54" t="s">
        <v>387</v>
      </c>
      <c r="C182" s="110" t="s">
        <v>390</v>
      </c>
      <c r="D182" s="41">
        <v>1479</v>
      </c>
      <c r="E182" s="42">
        <f aca="true" t="shared" si="25" ref="E182:E194">INT(D182*0.7+0.5)</f>
        <v>1035</v>
      </c>
      <c r="F182" s="43" t="s">
        <v>391</v>
      </c>
      <c r="G182" s="41">
        <v>147500</v>
      </c>
      <c r="H182" s="41"/>
      <c r="I182" s="41"/>
      <c r="J182" s="41"/>
      <c r="K182" s="41"/>
      <c r="L182" s="41"/>
      <c r="M182" s="41"/>
      <c r="N182" s="42">
        <v>100000</v>
      </c>
      <c r="O182" s="41">
        <f t="shared" si="17"/>
        <v>20000</v>
      </c>
      <c r="P182" s="41"/>
      <c r="Q182" s="77">
        <f t="shared" si="18"/>
        <v>80000</v>
      </c>
      <c r="R182" s="77"/>
      <c r="S182" s="115">
        <f t="shared" si="24"/>
        <v>47500</v>
      </c>
      <c r="T182" s="42"/>
      <c r="U182" s="121"/>
    </row>
    <row r="183" spans="1:21" ht="24.75" customHeight="1">
      <c r="A183" s="40">
        <v>175</v>
      </c>
      <c r="B183" s="54" t="s">
        <v>387</v>
      </c>
      <c r="C183" s="111" t="s">
        <v>392</v>
      </c>
      <c r="D183" s="41">
        <v>2953</v>
      </c>
      <c r="E183" s="42">
        <f t="shared" si="25"/>
        <v>2067</v>
      </c>
      <c r="F183" s="43" t="s">
        <v>393</v>
      </c>
      <c r="G183" s="55">
        <v>195000</v>
      </c>
      <c r="H183" s="55"/>
      <c r="I183" s="55"/>
      <c r="J183" s="55"/>
      <c r="K183" s="55"/>
      <c r="L183" s="55"/>
      <c r="M183" s="55"/>
      <c r="N183" s="59">
        <v>169060</v>
      </c>
      <c r="O183" s="41">
        <f t="shared" si="17"/>
        <v>33812</v>
      </c>
      <c r="P183" s="41"/>
      <c r="Q183" s="77">
        <f t="shared" si="18"/>
        <v>135248</v>
      </c>
      <c r="R183" s="41"/>
      <c r="S183" s="115">
        <f t="shared" si="24"/>
        <v>25940</v>
      </c>
      <c r="T183" s="42"/>
      <c r="U183" s="42"/>
    </row>
    <row r="184" spans="1:21" ht="14.25">
      <c r="A184" s="40">
        <v>176</v>
      </c>
      <c r="B184" s="54" t="s">
        <v>387</v>
      </c>
      <c r="C184" s="111" t="s">
        <v>394</v>
      </c>
      <c r="D184" s="41">
        <v>2559</v>
      </c>
      <c r="E184" s="42">
        <f t="shared" si="25"/>
        <v>1791</v>
      </c>
      <c r="F184" s="43" t="s">
        <v>395</v>
      </c>
      <c r="G184" s="55">
        <v>300000</v>
      </c>
      <c r="H184" s="55"/>
      <c r="I184" s="55"/>
      <c r="J184" s="55"/>
      <c r="K184" s="55"/>
      <c r="L184" s="55"/>
      <c r="M184" s="55"/>
      <c r="N184" s="59">
        <v>146503</v>
      </c>
      <c r="O184" s="41">
        <f t="shared" si="17"/>
        <v>29301</v>
      </c>
      <c r="P184" s="41"/>
      <c r="Q184" s="77">
        <f t="shared" si="18"/>
        <v>117202</v>
      </c>
      <c r="R184" s="41"/>
      <c r="S184" s="115">
        <f t="shared" si="24"/>
        <v>153497</v>
      </c>
      <c r="T184" s="42"/>
      <c r="U184" s="42"/>
    </row>
    <row r="185" spans="1:21" ht="24" customHeight="1">
      <c r="A185" s="40">
        <v>177</v>
      </c>
      <c r="B185" s="54" t="s">
        <v>387</v>
      </c>
      <c r="C185" s="111" t="s">
        <v>396</v>
      </c>
      <c r="D185" s="41">
        <v>3226</v>
      </c>
      <c r="E185" s="42">
        <f t="shared" si="25"/>
        <v>2258</v>
      </c>
      <c r="F185" s="43" t="s">
        <v>397</v>
      </c>
      <c r="G185" s="55">
        <v>195000</v>
      </c>
      <c r="H185" s="55"/>
      <c r="I185" s="55"/>
      <c r="J185" s="55"/>
      <c r="K185" s="55"/>
      <c r="L185" s="55"/>
      <c r="M185" s="55"/>
      <c r="N185" s="59">
        <v>166220</v>
      </c>
      <c r="O185" s="41">
        <f t="shared" si="17"/>
        <v>33244</v>
      </c>
      <c r="P185" s="41"/>
      <c r="Q185" s="77">
        <f t="shared" si="18"/>
        <v>132976</v>
      </c>
      <c r="R185" s="41"/>
      <c r="S185" s="115">
        <f t="shared" si="24"/>
        <v>28780</v>
      </c>
      <c r="T185" s="42"/>
      <c r="U185" s="42"/>
    </row>
    <row r="186" spans="1:21" ht="48.75" customHeight="1">
      <c r="A186" s="40">
        <v>178</v>
      </c>
      <c r="B186" s="54" t="s">
        <v>387</v>
      </c>
      <c r="C186" s="111" t="s">
        <v>398</v>
      </c>
      <c r="D186" s="41">
        <v>2351</v>
      </c>
      <c r="E186" s="42">
        <f t="shared" si="25"/>
        <v>1646</v>
      </c>
      <c r="F186" s="43" t="s">
        <v>399</v>
      </c>
      <c r="G186" s="55">
        <v>300000</v>
      </c>
      <c r="H186" s="55"/>
      <c r="I186" s="55"/>
      <c r="J186" s="55"/>
      <c r="K186" s="55"/>
      <c r="L186" s="55"/>
      <c r="M186" s="55"/>
      <c r="N186" s="59">
        <v>134595</v>
      </c>
      <c r="O186" s="41">
        <f t="shared" si="17"/>
        <v>26919</v>
      </c>
      <c r="P186" s="41"/>
      <c r="Q186" s="77">
        <f t="shared" si="18"/>
        <v>107676</v>
      </c>
      <c r="R186" s="41"/>
      <c r="S186" s="115">
        <f aca="true" t="shared" si="26" ref="S186:S194">G186-N186</f>
        <v>165405</v>
      </c>
      <c r="T186" s="42"/>
      <c r="U186" s="42"/>
    </row>
    <row r="187" spans="1:21" ht="14.25">
      <c r="A187" s="40">
        <v>179</v>
      </c>
      <c r="B187" s="54" t="s">
        <v>387</v>
      </c>
      <c r="C187" s="111" t="s">
        <v>400</v>
      </c>
      <c r="D187" s="41">
        <v>2925</v>
      </c>
      <c r="E187" s="42">
        <f t="shared" si="25"/>
        <v>2048</v>
      </c>
      <c r="F187" s="43" t="s">
        <v>401</v>
      </c>
      <c r="G187" s="55">
        <v>185000</v>
      </c>
      <c r="H187" s="55"/>
      <c r="I187" s="55"/>
      <c r="J187" s="55"/>
      <c r="K187" s="55"/>
      <c r="L187" s="55"/>
      <c r="M187" s="55"/>
      <c r="N187" s="59">
        <v>167457</v>
      </c>
      <c r="O187" s="41">
        <f t="shared" si="17"/>
        <v>33491</v>
      </c>
      <c r="P187" s="41"/>
      <c r="Q187" s="77">
        <f t="shared" si="18"/>
        <v>133966</v>
      </c>
      <c r="R187" s="41"/>
      <c r="S187" s="115">
        <f t="shared" si="26"/>
        <v>17543</v>
      </c>
      <c r="T187" s="42"/>
      <c r="U187" s="42"/>
    </row>
    <row r="188" spans="1:21" ht="24.75" customHeight="1">
      <c r="A188" s="40">
        <v>180</v>
      </c>
      <c r="B188" s="54" t="s">
        <v>387</v>
      </c>
      <c r="C188" s="111" t="s">
        <v>402</v>
      </c>
      <c r="D188" s="41">
        <v>1635</v>
      </c>
      <c r="E188" s="42">
        <f t="shared" si="25"/>
        <v>1145</v>
      </c>
      <c r="F188" s="43" t="s">
        <v>403</v>
      </c>
      <c r="G188" s="55">
        <v>125000</v>
      </c>
      <c r="H188" s="55"/>
      <c r="I188" s="55"/>
      <c r="J188" s="55"/>
      <c r="K188" s="55"/>
      <c r="L188" s="55"/>
      <c r="M188" s="55"/>
      <c r="N188" s="59">
        <v>100000</v>
      </c>
      <c r="O188" s="41">
        <f t="shared" si="17"/>
        <v>20000</v>
      </c>
      <c r="P188" s="41"/>
      <c r="Q188" s="77">
        <f t="shared" si="18"/>
        <v>80000</v>
      </c>
      <c r="R188" s="41"/>
      <c r="S188" s="115">
        <f t="shared" si="26"/>
        <v>25000</v>
      </c>
      <c r="T188" s="42"/>
      <c r="U188" s="42"/>
    </row>
    <row r="189" spans="1:21" ht="27" customHeight="1">
      <c r="A189" s="40">
        <v>181</v>
      </c>
      <c r="B189" s="54" t="s">
        <v>387</v>
      </c>
      <c r="C189" s="55" t="s">
        <v>404</v>
      </c>
      <c r="D189" s="55">
        <v>1017</v>
      </c>
      <c r="E189" s="42">
        <f t="shared" si="25"/>
        <v>712</v>
      </c>
      <c r="F189" s="43" t="s">
        <v>405</v>
      </c>
      <c r="G189" s="55">
        <v>120000</v>
      </c>
      <c r="H189" s="55"/>
      <c r="I189" s="55"/>
      <c r="J189" s="55"/>
      <c r="K189" s="55"/>
      <c r="L189" s="55"/>
      <c r="M189" s="55"/>
      <c r="N189" s="59">
        <v>100000</v>
      </c>
      <c r="O189" s="41">
        <f t="shared" si="17"/>
        <v>20000</v>
      </c>
      <c r="P189" s="41"/>
      <c r="Q189" s="77">
        <f t="shared" si="18"/>
        <v>80000</v>
      </c>
      <c r="R189" s="41"/>
      <c r="S189" s="115">
        <f t="shared" si="26"/>
        <v>20000</v>
      </c>
      <c r="T189" s="42"/>
      <c r="U189" s="42"/>
    </row>
    <row r="190" spans="1:21" ht="27" customHeight="1">
      <c r="A190" s="40">
        <v>182</v>
      </c>
      <c r="B190" s="54" t="s">
        <v>387</v>
      </c>
      <c r="C190" s="55" t="s">
        <v>406</v>
      </c>
      <c r="D190" s="112">
        <v>3368</v>
      </c>
      <c r="E190" s="42">
        <f t="shared" si="25"/>
        <v>2358</v>
      </c>
      <c r="F190" s="43" t="s">
        <v>407</v>
      </c>
      <c r="G190" s="55">
        <v>350000</v>
      </c>
      <c r="H190" s="55"/>
      <c r="I190" s="55"/>
      <c r="J190" s="55"/>
      <c r="K190" s="55"/>
      <c r="L190" s="55"/>
      <c r="M190" s="55"/>
      <c r="N190" s="59">
        <v>173536</v>
      </c>
      <c r="O190" s="41">
        <f t="shared" si="17"/>
        <v>34707</v>
      </c>
      <c r="P190" s="41"/>
      <c r="Q190" s="77">
        <f t="shared" si="18"/>
        <v>138829</v>
      </c>
      <c r="R190" s="41"/>
      <c r="S190" s="115">
        <f t="shared" si="26"/>
        <v>176464</v>
      </c>
      <c r="T190" s="42"/>
      <c r="U190" s="42"/>
    </row>
    <row r="191" spans="1:21" ht="27" customHeight="1">
      <c r="A191" s="40">
        <v>183</v>
      </c>
      <c r="B191" s="54" t="s">
        <v>387</v>
      </c>
      <c r="C191" s="44" t="s">
        <v>408</v>
      </c>
      <c r="D191" s="113">
        <v>2828</v>
      </c>
      <c r="E191" s="42">
        <f t="shared" si="25"/>
        <v>1980</v>
      </c>
      <c r="F191" s="43" t="s">
        <v>409</v>
      </c>
      <c r="G191" s="55">
        <v>400000</v>
      </c>
      <c r="H191" s="55"/>
      <c r="I191" s="55"/>
      <c r="J191" s="55"/>
      <c r="K191" s="55"/>
      <c r="L191" s="55"/>
      <c r="M191" s="55"/>
      <c r="N191" s="59">
        <v>161903</v>
      </c>
      <c r="O191" s="41">
        <f t="shared" si="17"/>
        <v>32381</v>
      </c>
      <c r="P191" s="41"/>
      <c r="Q191" s="77">
        <f t="shared" si="18"/>
        <v>129522</v>
      </c>
      <c r="R191" s="41"/>
      <c r="S191" s="115">
        <f t="shared" si="26"/>
        <v>238097</v>
      </c>
      <c r="T191" s="42"/>
      <c r="U191" s="42"/>
    </row>
    <row r="192" spans="1:21" ht="30.75" customHeight="1">
      <c r="A192" s="40">
        <v>184</v>
      </c>
      <c r="B192" s="54" t="s">
        <v>387</v>
      </c>
      <c r="C192" s="46" t="s">
        <v>410</v>
      </c>
      <c r="D192" s="113">
        <v>7520</v>
      </c>
      <c r="E192" s="42">
        <f t="shared" si="25"/>
        <v>5264</v>
      </c>
      <c r="F192" s="43" t="s">
        <v>411</v>
      </c>
      <c r="G192" s="55">
        <v>500000</v>
      </c>
      <c r="H192" s="55"/>
      <c r="I192" s="55"/>
      <c r="J192" s="55"/>
      <c r="K192" s="55"/>
      <c r="L192" s="55"/>
      <c r="M192" s="55"/>
      <c r="N192" s="59">
        <v>387468</v>
      </c>
      <c r="O192" s="41">
        <f t="shared" si="17"/>
        <v>77494</v>
      </c>
      <c r="P192" s="41"/>
      <c r="Q192" s="77">
        <f t="shared" si="18"/>
        <v>309974</v>
      </c>
      <c r="R192" s="41"/>
      <c r="S192" s="115">
        <f t="shared" si="26"/>
        <v>112532</v>
      </c>
      <c r="T192" s="122"/>
      <c r="U192" s="42"/>
    </row>
    <row r="193" spans="1:21" ht="27.75" customHeight="1">
      <c r="A193" s="40">
        <v>185</v>
      </c>
      <c r="B193" s="54" t="s">
        <v>387</v>
      </c>
      <c r="C193" s="123" t="s">
        <v>412</v>
      </c>
      <c r="D193" s="113">
        <v>2159</v>
      </c>
      <c r="E193" s="42">
        <f t="shared" si="25"/>
        <v>1511</v>
      </c>
      <c r="F193" s="43" t="s">
        <v>413</v>
      </c>
      <c r="G193" s="55">
        <v>130000</v>
      </c>
      <c r="H193" s="55"/>
      <c r="I193" s="55"/>
      <c r="J193" s="55"/>
      <c r="K193" s="55"/>
      <c r="L193" s="55"/>
      <c r="M193" s="55"/>
      <c r="N193" s="59">
        <v>123603</v>
      </c>
      <c r="O193" s="41">
        <f t="shared" si="17"/>
        <v>24721</v>
      </c>
      <c r="P193" s="41"/>
      <c r="Q193" s="77">
        <f t="shared" si="18"/>
        <v>98882</v>
      </c>
      <c r="R193" s="41"/>
      <c r="S193" s="115">
        <f t="shared" si="26"/>
        <v>6397</v>
      </c>
      <c r="T193" s="122"/>
      <c r="U193" s="42"/>
    </row>
    <row r="194" spans="1:21" ht="36" customHeight="1">
      <c r="A194" s="40">
        <v>186</v>
      </c>
      <c r="B194" s="54" t="s">
        <v>387</v>
      </c>
      <c r="C194" s="123" t="s">
        <v>414</v>
      </c>
      <c r="D194" s="113">
        <v>5675</v>
      </c>
      <c r="E194" s="42">
        <f t="shared" si="25"/>
        <v>3973</v>
      </c>
      <c r="F194" s="43" t="s">
        <v>415</v>
      </c>
      <c r="G194" s="55">
        <v>340000</v>
      </c>
      <c r="H194" s="41"/>
      <c r="I194" s="41"/>
      <c r="J194" s="41"/>
      <c r="K194" s="41"/>
      <c r="L194" s="41"/>
      <c r="M194" s="41"/>
      <c r="N194" s="104">
        <v>292405</v>
      </c>
      <c r="O194" s="41">
        <f t="shared" si="17"/>
        <v>58481</v>
      </c>
      <c r="P194" s="41"/>
      <c r="Q194" s="77">
        <f t="shared" si="18"/>
        <v>233924</v>
      </c>
      <c r="R194" s="93"/>
      <c r="S194" s="115">
        <f t="shared" si="26"/>
        <v>47595</v>
      </c>
      <c r="T194" s="83"/>
      <c r="U194" s="78"/>
    </row>
    <row r="195" spans="1:21" ht="30" customHeight="1">
      <c r="A195" s="40">
        <v>187</v>
      </c>
      <c r="B195" s="54" t="s">
        <v>416</v>
      </c>
      <c r="C195" s="41" t="s">
        <v>417</v>
      </c>
      <c r="D195" s="41">
        <v>1213</v>
      </c>
      <c r="E195" s="42">
        <f aca="true" t="shared" si="27" ref="E195:E218">INT(D195*0.7+0.5)</f>
        <v>849</v>
      </c>
      <c r="F195" s="43" t="s">
        <v>418</v>
      </c>
      <c r="G195" s="41">
        <v>334400</v>
      </c>
      <c r="H195" s="41"/>
      <c r="I195" s="41"/>
      <c r="J195" s="41"/>
      <c r="K195" s="41"/>
      <c r="L195" s="41"/>
      <c r="M195" s="41"/>
      <c r="N195" s="42">
        <v>250000</v>
      </c>
      <c r="O195" s="41">
        <f t="shared" si="17"/>
        <v>50000</v>
      </c>
      <c r="P195" s="41"/>
      <c r="Q195" s="77">
        <f t="shared" si="18"/>
        <v>200000</v>
      </c>
      <c r="R195" s="41"/>
      <c r="S195" s="42">
        <v>84400</v>
      </c>
      <c r="T195" s="42"/>
      <c r="U195" s="42"/>
    </row>
    <row r="196" spans="1:21" ht="27" customHeight="1">
      <c r="A196" s="40">
        <v>188</v>
      </c>
      <c r="B196" s="54" t="s">
        <v>416</v>
      </c>
      <c r="C196" s="41" t="s">
        <v>419</v>
      </c>
      <c r="D196" s="41">
        <v>3829</v>
      </c>
      <c r="E196" s="42">
        <f t="shared" si="27"/>
        <v>2680</v>
      </c>
      <c r="F196" s="43" t="s">
        <v>420</v>
      </c>
      <c r="G196" s="41">
        <v>400000</v>
      </c>
      <c r="H196" s="41"/>
      <c r="I196" s="41"/>
      <c r="J196" s="41"/>
      <c r="K196" s="41"/>
      <c r="L196" s="41"/>
      <c r="M196" s="41"/>
      <c r="N196" s="42">
        <v>250000</v>
      </c>
      <c r="O196" s="41">
        <f t="shared" si="17"/>
        <v>50000</v>
      </c>
      <c r="P196" s="41"/>
      <c r="Q196" s="77">
        <f t="shared" si="18"/>
        <v>200000</v>
      </c>
      <c r="R196" s="77"/>
      <c r="S196" s="42">
        <v>150000</v>
      </c>
      <c r="T196" s="42"/>
      <c r="U196" s="138"/>
    </row>
    <row r="197" spans="1:21" ht="22.5">
      <c r="A197" s="40">
        <v>189</v>
      </c>
      <c r="B197" s="54" t="s">
        <v>416</v>
      </c>
      <c r="C197" s="55" t="s">
        <v>421</v>
      </c>
      <c r="D197" s="55">
        <v>2693</v>
      </c>
      <c r="E197" s="42">
        <f t="shared" si="27"/>
        <v>1885</v>
      </c>
      <c r="F197" s="43" t="s">
        <v>422</v>
      </c>
      <c r="G197" s="55">
        <v>728000</v>
      </c>
      <c r="H197" s="55"/>
      <c r="I197" s="55"/>
      <c r="J197" s="55"/>
      <c r="K197" s="55"/>
      <c r="L197" s="55"/>
      <c r="M197" s="55"/>
      <c r="N197" s="59">
        <v>250000</v>
      </c>
      <c r="O197" s="41">
        <f t="shared" si="17"/>
        <v>50000</v>
      </c>
      <c r="P197" s="55"/>
      <c r="Q197" s="77">
        <f t="shared" si="18"/>
        <v>200000</v>
      </c>
      <c r="R197" s="55"/>
      <c r="S197" s="59">
        <v>278000</v>
      </c>
      <c r="T197" s="59"/>
      <c r="U197" s="59">
        <v>200000</v>
      </c>
    </row>
    <row r="198" spans="1:21" ht="27.75" customHeight="1">
      <c r="A198" s="40">
        <v>190</v>
      </c>
      <c r="B198" s="54" t="s">
        <v>416</v>
      </c>
      <c r="C198" s="55" t="s">
        <v>423</v>
      </c>
      <c r="D198" s="55">
        <v>3577</v>
      </c>
      <c r="E198" s="42">
        <f t="shared" si="27"/>
        <v>2504</v>
      </c>
      <c r="F198" s="43" t="s">
        <v>424</v>
      </c>
      <c r="G198" s="55">
        <v>197370</v>
      </c>
      <c r="H198" s="55"/>
      <c r="I198" s="55"/>
      <c r="J198" s="55"/>
      <c r="K198" s="55"/>
      <c r="L198" s="55"/>
      <c r="M198" s="55"/>
      <c r="N198" s="59">
        <v>184297</v>
      </c>
      <c r="O198" s="41">
        <f t="shared" si="17"/>
        <v>36859</v>
      </c>
      <c r="P198" s="55"/>
      <c r="Q198" s="77">
        <f t="shared" si="18"/>
        <v>147438</v>
      </c>
      <c r="R198" s="55"/>
      <c r="S198" s="59">
        <v>13073</v>
      </c>
      <c r="T198" s="59"/>
      <c r="U198" s="59"/>
    </row>
    <row r="199" spans="1:21" ht="14.25">
      <c r="A199" s="40">
        <v>191</v>
      </c>
      <c r="B199" s="54" t="s">
        <v>416</v>
      </c>
      <c r="C199" s="55" t="s">
        <v>425</v>
      </c>
      <c r="D199" s="55">
        <v>3796</v>
      </c>
      <c r="E199" s="42">
        <f t="shared" si="27"/>
        <v>2657</v>
      </c>
      <c r="F199" s="43" t="s">
        <v>426</v>
      </c>
      <c r="G199" s="55">
        <v>199800</v>
      </c>
      <c r="H199" s="55"/>
      <c r="I199" s="55"/>
      <c r="J199" s="55"/>
      <c r="K199" s="55"/>
      <c r="L199" s="55"/>
      <c r="M199" s="55"/>
      <c r="N199" s="59">
        <v>195556</v>
      </c>
      <c r="O199" s="41">
        <f t="shared" si="17"/>
        <v>39111</v>
      </c>
      <c r="P199" s="55"/>
      <c r="Q199" s="77">
        <f t="shared" si="18"/>
        <v>156445</v>
      </c>
      <c r="R199" s="55"/>
      <c r="S199" s="59">
        <v>4244</v>
      </c>
      <c r="T199" s="59"/>
      <c r="U199" s="59"/>
    </row>
    <row r="200" spans="1:21" ht="22.5">
      <c r="A200" s="40">
        <v>192</v>
      </c>
      <c r="B200" s="54" t="s">
        <v>416</v>
      </c>
      <c r="C200" s="55" t="s">
        <v>427</v>
      </c>
      <c r="D200" s="55">
        <v>3222</v>
      </c>
      <c r="E200" s="42">
        <f t="shared" si="27"/>
        <v>2255</v>
      </c>
      <c r="F200" s="43" t="s">
        <v>428</v>
      </c>
      <c r="G200" s="55">
        <v>239327</v>
      </c>
      <c r="H200" s="55"/>
      <c r="I200" s="55"/>
      <c r="J200" s="55"/>
      <c r="K200" s="55"/>
      <c r="L200" s="55"/>
      <c r="M200" s="55"/>
      <c r="N200" s="59">
        <v>165987</v>
      </c>
      <c r="O200" s="41">
        <f t="shared" si="17"/>
        <v>33197</v>
      </c>
      <c r="P200" s="55"/>
      <c r="Q200" s="77">
        <f t="shared" si="18"/>
        <v>132790</v>
      </c>
      <c r="R200" s="55"/>
      <c r="S200" s="59">
        <v>73340</v>
      </c>
      <c r="T200" s="59"/>
      <c r="U200" s="59"/>
    </row>
    <row r="201" spans="1:21" ht="22.5">
      <c r="A201" s="40">
        <v>193</v>
      </c>
      <c r="B201" s="54" t="s">
        <v>416</v>
      </c>
      <c r="C201" s="55" t="s">
        <v>429</v>
      </c>
      <c r="D201" s="55">
        <v>2227</v>
      </c>
      <c r="E201" s="42">
        <f t="shared" si="27"/>
        <v>1559</v>
      </c>
      <c r="F201" s="43" t="s">
        <v>430</v>
      </c>
      <c r="G201" s="55">
        <v>156000</v>
      </c>
      <c r="H201" s="55"/>
      <c r="I201" s="55"/>
      <c r="J201" s="55"/>
      <c r="K201" s="55"/>
      <c r="L201" s="55"/>
      <c r="M201" s="55"/>
      <c r="N201" s="59">
        <v>127445</v>
      </c>
      <c r="O201" s="41">
        <f t="shared" si="17"/>
        <v>25489</v>
      </c>
      <c r="P201" s="55"/>
      <c r="Q201" s="77">
        <f t="shared" si="18"/>
        <v>101956</v>
      </c>
      <c r="R201" s="55"/>
      <c r="S201" s="59">
        <v>28555</v>
      </c>
      <c r="T201" s="59"/>
      <c r="U201" s="59"/>
    </row>
    <row r="202" spans="1:21" ht="14.25">
      <c r="A202" s="40">
        <v>194</v>
      </c>
      <c r="B202" s="54" t="s">
        <v>416</v>
      </c>
      <c r="C202" s="55" t="s">
        <v>431</v>
      </c>
      <c r="D202" s="55">
        <v>640</v>
      </c>
      <c r="E202" s="42">
        <f t="shared" si="27"/>
        <v>448</v>
      </c>
      <c r="F202" s="43" t="s">
        <v>432</v>
      </c>
      <c r="G202" s="55">
        <v>126000</v>
      </c>
      <c r="H202" s="55"/>
      <c r="I202" s="55"/>
      <c r="J202" s="55"/>
      <c r="K202" s="55"/>
      <c r="L202" s="55"/>
      <c r="M202" s="55"/>
      <c r="N202" s="59">
        <v>100000</v>
      </c>
      <c r="O202" s="41">
        <f aca="true" t="shared" si="28" ref="O202:O265">INT(N202*0.2+0.5)</f>
        <v>20000</v>
      </c>
      <c r="P202" s="55"/>
      <c r="Q202" s="77">
        <f aca="true" t="shared" si="29" ref="Q202:Q265">N202-O202</f>
        <v>80000</v>
      </c>
      <c r="R202" s="55"/>
      <c r="S202" s="59">
        <v>26000</v>
      </c>
      <c r="T202" s="59"/>
      <c r="U202" s="59"/>
    </row>
    <row r="203" spans="1:21" ht="14.25">
      <c r="A203" s="40">
        <v>195</v>
      </c>
      <c r="B203" s="54" t="s">
        <v>416</v>
      </c>
      <c r="C203" s="55" t="s">
        <v>433</v>
      </c>
      <c r="D203" s="55">
        <v>2372</v>
      </c>
      <c r="E203" s="42">
        <f t="shared" si="27"/>
        <v>1660</v>
      </c>
      <c r="F203" s="43" t="s">
        <v>434</v>
      </c>
      <c r="G203" s="55">
        <v>173937</v>
      </c>
      <c r="H203" s="55"/>
      <c r="I203" s="55"/>
      <c r="J203" s="55"/>
      <c r="K203" s="55"/>
      <c r="L203" s="55"/>
      <c r="M203" s="55"/>
      <c r="N203" s="59">
        <v>135735</v>
      </c>
      <c r="O203" s="41">
        <f t="shared" si="28"/>
        <v>27147</v>
      </c>
      <c r="P203" s="55"/>
      <c r="Q203" s="77">
        <f t="shared" si="29"/>
        <v>108588</v>
      </c>
      <c r="R203" s="55"/>
      <c r="S203" s="59">
        <v>38202</v>
      </c>
      <c r="T203" s="59"/>
      <c r="U203" s="59"/>
    </row>
    <row r="204" spans="1:21" ht="14.25">
      <c r="A204" s="40">
        <v>196</v>
      </c>
      <c r="B204" s="54" t="s">
        <v>416</v>
      </c>
      <c r="C204" s="55" t="s">
        <v>435</v>
      </c>
      <c r="D204" s="55">
        <v>1731</v>
      </c>
      <c r="E204" s="42">
        <f t="shared" si="27"/>
        <v>1212</v>
      </c>
      <c r="F204" s="43" t="s">
        <v>436</v>
      </c>
      <c r="G204" s="55">
        <v>163000</v>
      </c>
      <c r="H204" s="55"/>
      <c r="I204" s="55"/>
      <c r="J204" s="55"/>
      <c r="K204" s="55"/>
      <c r="L204" s="55"/>
      <c r="M204" s="55"/>
      <c r="N204" s="59">
        <v>100000</v>
      </c>
      <c r="O204" s="41">
        <f t="shared" si="28"/>
        <v>20000</v>
      </c>
      <c r="P204" s="55"/>
      <c r="Q204" s="77">
        <f t="shared" si="29"/>
        <v>80000</v>
      </c>
      <c r="R204" s="55"/>
      <c r="S204" s="59">
        <v>63000</v>
      </c>
      <c r="T204" s="59"/>
      <c r="U204" s="59"/>
    </row>
    <row r="205" spans="1:21" ht="14.25">
      <c r="A205" s="40">
        <v>197</v>
      </c>
      <c r="B205" s="54" t="s">
        <v>416</v>
      </c>
      <c r="C205" s="55" t="s">
        <v>437</v>
      </c>
      <c r="D205" s="55">
        <v>2523</v>
      </c>
      <c r="E205" s="42">
        <f t="shared" si="27"/>
        <v>1766</v>
      </c>
      <c r="F205" s="43" t="s">
        <v>438</v>
      </c>
      <c r="G205" s="55">
        <v>156800</v>
      </c>
      <c r="H205" s="55"/>
      <c r="I205" s="55"/>
      <c r="J205" s="55"/>
      <c r="K205" s="55"/>
      <c r="L205" s="55"/>
      <c r="M205" s="55"/>
      <c r="N205" s="59">
        <v>144365</v>
      </c>
      <c r="O205" s="41">
        <f t="shared" si="28"/>
        <v>28873</v>
      </c>
      <c r="P205" s="55"/>
      <c r="Q205" s="77">
        <f t="shared" si="29"/>
        <v>115492</v>
      </c>
      <c r="R205" s="55"/>
      <c r="S205" s="59">
        <v>12435</v>
      </c>
      <c r="T205" s="59"/>
      <c r="U205" s="59"/>
    </row>
    <row r="206" spans="1:21" ht="22.5">
      <c r="A206" s="40">
        <v>198</v>
      </c>
      <c r="B206" s="54" t="s">
        <v>416</v>
      </c>
      <c r="C206" s="55" t="s">
        <v>439</v>
      </c>
      <c r="D206" s="55">
        <v>3686</v>
      </c>
      <c r="E206" s="42">
        <f t="shared" si="27"/>
        <v>2580</v>
      </c>
      <c r="F206" s="43" t="s">
        <v>440</v>
      </c>
      <c r="G206" s="55">
        <v>573708</v>
      </c>
      <c r="H206" s="55"/>
      <c r="I206" s="55"/>
      <c r="J206" s="55"/>
      <c r="K206" s="55"/>
      <c r="L206" s="55"/>
      <c r="M206" s="55"/>
      <c r="N206" s="59">
        <v>189859</v>
      </c>
      <c r="O206" s="41">
        <f t="shared" si="28"/>
        <v>37972</v>
      </c>
      <c r="P206" s="55"/>
      <c r="Q206" s="77">
        <f t="shared" si="29"/>
        <v>151887</v>
      </c>
      <c r="R206" s="55"/>
      <c r="S206" s="59">
        <v>383849</v>
      </c>
      <c r="T206" s="59"/>
      <c r="U206" s="59"/>
    </row>
    <row r="207" spans="1:21" ht="25.5" customHeight="1">
      <c r="A207" s="40">
        <v>199</v>
      </c>
      <c r="B207" s="54" t="s">
        <v>416</v>
      </c>
      <c r="C207" s="55" t="s">
        <v>441</v>
      </c>
      <c r="D207" s="55">
        <v>1102</v>
      </c>
      <c r="E207" s="42">
        <f t="shared" si="27"/>
        <v>771</v>
      </c>
      <c r="F207" s="43" t="s">
        <v>442</v>
      </c>
      <c r="G207" s="55">
        <v>111360</v>
      </c>
      <c r="H207" s="55"/>
      <c r="I207" s="55"/>
      <c r="J207" s="55"/>
      <c r="K207" s="55"/>
      <c r="L207" s="55"/>
      <c r="M207" s="55"/>
      <c r="N207" s="59">
        <v>100000</v>
      </c>
      <c r="O207" s="41">
        <f t="shared" si="28"/>
        <v>20000</v>
      </c>
      <c r="P207" s="55"/>
      <c r="Q207" s="77">
        <f t="shared" si="29"/>
        <v>80000</v>
      </c>
      <c r="R207" s="55"/>
      <c r="S207" s="59">
        <v>11360</v>
      </c>
      <c r="T207" s="59"/>
      <c r="U207" s="59"/>
    </row>
    <row r="208" spans="1:21" ht="22.5">
      <c r="A208" s="40">
        <v>200</v>
      </c>
      <c r="B208" s="54" t="s">
        <v>416</v>
      </c>
      <c r="C208" s="55" t="s">
        <v>443</v>
      </c>
      <c r="D208" s="55">
        <v>1130</v>
      </c>
      <c r="E208" s="42">
        <f t="shared" si="27"/>
        <v>791</v>
      </c>
      <c r="F208" s="43" t="s">
        <v>444</v>
      </c>
      <c r="G208" s="55">
        <v>103500</v>
      </c>
      <c r="H208" s="55"/>
      <c r="I208" s="55"/>
      <c r="J208" s="55"/>
      <c r="K208" s="55"/>
      <c r="L208" s="55"/>
      <c r="M208" s="55"/>
      <c r="N208" s="59">
        <v>100000</v>
      </c>
      <c r="O208" s="41">
        <f t="shared" si="28"/>
        <v>20000</v>
      </c>
      <c r="P208" s="55"/>
      <c r="Q208" s="77">
        <f t="shared" si="29"/>
        <v>80000</v>
      </c>
      <c r="R208" s="55"/>
      <c r="S208" s="59">
        <v>3500</v>
      </c>
      <c r="T208" s="59"/>
      <c r="U208" s="59"/>
    </row>
    <row r="209" spans="1:21" ht="18.75" customHeight="1">
      <c r="A209" s="40">
        <v>201</v>
      </c>
      <c r="B209" s="54" t="s">
        <v>416</v>
      </c>
      <c r="C209" s="55" t="s">
        <v>445</v>
      </c>
      <c r="D209" s="55">
        <v>749</v>
      </c>
      <c r="E209" s="42">
        <f t="shared" si="27"/>
        <v>524</v>
      </c>
      <c r="F209" s="43" t="s">
        <v>446</v>
      </c>
      <c r="G209" s="55">
        <v>118800</v>
      </c>
      <c r="H209" s="55"/>
      <c r="I209" s="55"/>
      <c r="J209" s="55"/>
      <c r="K209" s="55"/>
      <c r="L209" s="55"/>
      <c r="M209" s="55"/>
      <c r="N209" s="59">
        <v>100000</v>
      </c>
      <c r="O209" s="41">
        <f t="shared" si="28"/>
        <v>20000</v>
      </c>
      <c r="P209" s="55"/>
      <c r="Q209" s="77">
        <f t="shared" si="29"/>
        <v>80000</v>
      </c>
      <c r="R209" s="55"/>
      <c r="S209" s="59">
        <v>18800</v>
      </c>
      <c r="T209" s="59"/>
      <c r="U209" s="59"/>
    </row>
    <row r="210" spans="1:21" ht="21.75" customHeight="1">
      <c r="A210" s="40">
        <v>202</v>
      </c>
      <c r="B210" s="54" t="s">
        <v>416</v>
      </c>
      <c r="C210" s="55" t="s">
        <v>447</v>
      </c>
      <c r="D210" s="55">
        <v>2899</v>
      </c>
      <c r="E210" s="42">
        <f t="shared" si="27"/>
        <v>2029</v>
      </c>
      <c r="F210" s="43" t="s">
        <v>448</v>
      </c>
      <c r="G210" s="55">
        <v>198000</v>
      </c>
      <c r="H210" s="55"/>
      <c r="I210" s="55"/>
      <c r="J210" s="55"/>
      <c r="K210" s="55"/>
      <c r="L210" s="55"/>
      <c r="M210" s="55"/>
      <c r="N210" s="59">
        <v>165940</v>
      </c>
      <c r="O210" s="41">
        <f t="shared" si="28"/>
        <v>33188</v>
      </c>
      <c r="P210" s="55"/>
      <c r="Q210" s="77">
        <f t="shared" si="29"/>
        <v>132752</v>
      </c>
      <c r="R210" s="55"/>
      <c r="S210" s="59">
        <v>32060</v>
      </c>
      <c r="T210" s="59"/>
      <c r="U210" s="59"/>
    </row>
    <row r="211" spans="1:21" ht="30.75" customHeight="1">
      <c r="A211" s="40">
        <v>203</v>
      </c>
      <c r="B211" s="54" t="s">
        <v>416</v>
      </c>
      <c r="C211" s="55" t="s">
        <v>449</v>
      </c>
      <c r="D211" s="55">
        <v>3210</v>
      </c>
      <c r="E211" s="42">
        <f t="shared" si="27"/>
        <v>2247</v>
      </c>
      <c r="F211" s="43" t="s">
        <v>450</v>
      </c>
      <c r="G211" s="55">
        <v>180000</v>
      </c>
      <c r="H211" s="55"/>
      <c r="I211" s="55"/>
      <c r="J211" s="55"/>
      <c r="K211" s="55"/>
      <c r="L211" s="55"/>
      <c r="M211" s="55"/>
      <c r="N211" s="59">
        <v>165357</v>
      </c>
      <c r="O211" s="41">
        <f t="shared" si="28"/>
        <v>33071</v>
      </c>
      <c r="P211" s="55"/>
      <c r="Q211" s="77">
        <f t="shared" si="29"/>
        <v>132286</v>
      </c>
      <c r="R211" s="55"/>
      <c r="S211" s="59">
        <v>14643</v>
      </c>
      <c r="T211" s="59"/>
      <c r="U211" s="59"/>
    </row>
    <row r="212" spans="1:21" ht="36.75" customHeight="1">
      <c r="A212" s="40">
        <v>204</v>
      </c>
      <c r="B212" s="54" t="s">
        <v>416</v>
      </c>
      <c r="C212" s="55" t="s">
        <v>451</v>
      </c>
      <c r="D212" s="55">
        <v>1149</v>
      </c>
      <c r="E212" s="42">
        <f t="shared" si="27"/>
        <v>804</v>
      </c>
      <c r="F212" s="43" t="s">
        <v>452</v>
      </c>
      <c r="G212" s="55">
        <v>158244</v>
      </c>
      <c r="H212" s="55"/>
      <c r="I212" s="55"/>
      <c r="J212" s="55"/>
      <c r="K212" s="55"/>
      <c r="L212" s="55"/>
      <c r="M212" s="55"/>
      <c r="N212" s="59">
        <v>100000</v>
      </c>
      <c r="O212" s="41">
        <f t="shared" si="28"/>
        <v>20000</v>
      </c>
      <c r="P212" s="55"/>
      <c r="Q212" s="77">
        <f t="shared" si="29"/>
        <v>80000</v>
      </c>
      <c r="R212" s="55"/>
      <c r="S212" s="59">
        <v>58244</v>
      </c>
      <c r="T212" s="59"/>
      <c r="U212" s="59"/>
    </row>
    <row r="213" spans="1:21" ht="21" customHeight="1">
      <c r="A213" s="40">
        <v>205</v>
      </c>
      <c r="B213" s="54" t="s">
        <v>416</v>
      </c>
      <c r="C213" s="55" t="s">
        <v>453</v>
      </c>
      <c r="D213" s="55">
        <v>598</v>
      </c>
      <c r="E213" s="42">
        <f t="shared" si="27"/>
        <v>419</v>
      </c>
      <c r="F213" s="43" t="s">
        <v>454</v>
      </c>
      <c r="G213" s="55">
        <v>392275</v>
      </c>
      <c r="H213" s="55"/>
      <c r="I213" s="55"/>
      <c r="J213" s="55"/>
      <c r="K213" s="55"/>
      <c r="L213" s="55"/>
      <c r="M213" s="55"/>
      <c r="N213" s="59">
        <v>100000</v>
      </c>
      <c r="O213" s="41">
        <f t="shared" si="28"/>
        <v>20000</v>
      </c>
      <c r="P213" s="55"/>
      <c r="Q213" s="77">
        <f t="shared" si="29"/>
        <v>80000</v>
      </c>
      <c r="R213" s="55"/>
      <c r="S213" s="59">
        <v>92275</v>
      </c>
      <c r="T213" s="59"/>
      <c r="U213" s="59">
        <v>200000</v>
      </c>
    </row>
    <row r="214" spans="1:21" ht="33.75">
      <c r="A214" s="40">
        <v>206</v>
      </c>
      <c r="B214" s="54" t="s">
        <v>416</v>
      </c>
      <c r="C214" s="55" t="s">
        <v>455</v>
      </c>
      <c r="D214" s="55">
        <v>1988</v>
      </c>
      <c r="E214" s="42">
        <f t="shared" si="27"/>
        <v>1392</v>
      </c>
      <c r="F214" s="43" t="s">
        <v>456</v>
      </c>
      <c r="G214" s="55">
        <v>130000</v>
      </c>
      <c r="H214" s="55"/>
      <c r="I214" s="55"/>
      <c r="J214" s="55"/>
      <c r="K214" s="55"/>
      <c r="L214" s="55"/>
      <c r="M214" s="55"/>
      <c r="N214" s="59">
        <v>113790</v>
      </c>
      <c r="O214" s="41">
        <f t="shared" si="28"/>
        <v>22758</v>
      </c>
      <c r="P214" s="55"/>
      <c r="Q214" s="77">
        <f t="shared" si="29"/>
        <v>91032</v>
      </c>
      <c r="R214" s="55"/>
      <c r="S214" s="59">
        <v>16210</v>
      </c>
      <c r="T214" s="59"/>
      <c r="U214" s="59"/>
    </row>
    <row r="215" spans="1:21" ht="18.75" customHeight="1">
      <c r="A215" s="40">
        <v>207</v>
      </c>
      <c r="B215" s="54" t="s">
        <v>416</v>
      </c>
      <c r="C215" s="123" t="s">
        <v>457</v>
      </c>
      <c r="D215" s="55">
        <v>3537</v>
      </c>
      <c r="E215" s="42">
        <f t="shared" si="27"/>
        <v>2476</v>
      </c>
      <c r="F215" s="43" t="s">
        <v>458</v>
      </c>
      <c r="G215" s="55">
        <v>192375</v>
      </c>
      <c r="H215" s="55"/>
      <c r="I215" s="55"/>
      <c r="J215" s="55"/>
      <c r="K215" s="55"/>
      <c r="L215" s="55"/>
      <c r="M215" s="55"/>
      <c r="N215" s="59">
        <v>182236</v>
      </c>
      <c r="O215" s="41">
        <f t="shared" si="28"/>
        <v>36447</v>
      </c>
      <c r="P215" s="55"/>
      <c r="Q215" s="77">
        <f t="shared" si="29"/>
        <v>145789</v>
      </c>
      <c r="R215" s="55"/>
      <c r="S215" s="59">
        <f aca="true" t="shared" si="30" ref="S215:S218">G215-N215</f>
        <v>10139</v>
      </c>
      <c r="T215" s="78"/>
      <c r="U215" s="78"/>
    </row>
    <row r="216" spans="1:21" ht="30" customHeight="1">
      <c r="A216" s="40">
        <v>208</v>
      </c>
      <c r="B216" s="54" t="s">
        <v>416</v>
      </c>
      <c r="C216" s="123" t="s">
        <v>459</v>
      </c>
      <c r="D216" s="55">
        <v>2168</v>
      </c>
      <c r="E216" s="42">
        <f t="shared" si="27"/>
        <v>1518</v>
      </c>
      <c r="F216" s="43" t="s">
        <v>460</v>
      </c>
      <c r="G216" s="55">
        <v>162000</v>
      </c>
      <c r="H216" s="55"/>
      <c r="I216" s="55"/>
      <c r="J216" s="55"/>
      <c r="K216" s="55"/>
      <c r="L216" s="55"/>
      <c r="M216" s="55"/>
      <c r="N216" s="59">
        <v>124095</v>
      </c>
      <c r="O216" s="41">
        <f t="shared" si="28"/>
        <v>24819</v>
      </c>
      <c r="P216" s="55"/>
      <c r="Q216" s="77">
        <f t="shared" si="29"/>
        <v>99276</v>
      </c>
      <c r="R216" s="55"/>
      <c r="S216" s="59">
        <f t="shared" si="30"/>
        <v>37905</v>
      </c>
      <c r="T216" s="78"/>
      <c r="U216" s="78"/>
    </row>
    <row r="217" spans="1:21" ht="21.75" customHeight="1">
      <c r="A217" s="40">
        <v>209</v>
      </c>
      <c r="B217" s="54" t="s">
        <v>416</v>
      </c>
      <c r="C217" s="123" t="s">
        <v>461</v>
      </c>
      <c r="D217" s="55">
        <v>962</v>
      </c>
      <c r="E217" s="42">
        <f t="shared" si="27"/>
        <v>673</v>
      </c>
      <c r="F217" s="43" t="s">
        <v>462</v>
      </c>
      <c r="G217" s="55">
        <v>120000</v>
      </c>
      <c r="H217" s="55"/>
      <c r="I217" s="55"/>
      <c r="J217" s="55"/>
      <c r="K217" s="55"/>
      <c r="L217" s="55"/>
      <c r="M217" s="55"/>
      <c r="N217" s="59">
        <v>100000</v>
      </c>
      <c r="O217" s="41">
        <f t="shared" si="28"/>
        <v>20000</v>
      </c>
      <c r="P217" s="55"/>
      <c r="Q217" s="77">
        <f t="shared" si="29"/>
        <v>80000</v>
      </c>
      <c r="R217" s="55"/>
      <c r="S217" s="59">
        <f t="shared" si="30"/>
        <v>20000</v>
      </c>
      <c r="T217" s="83"/>
      <c r="U217" s="78"/>
    </row>
    <row r="218" spans="1:21" ht="33.75">
      <c r="A218" s="40">
        <v>210</v>
      </c>
      <c r="B218" s="54" t="s">
        <v>416</v>
      </c>
      <c r="C218" s="94" t="s">
        <v>463</v>
      </c>
      <c r="D218" s="55">
        <v>1982</v>
      </c>
      <c r="E218" s="42">
        <f t="shared" si="27"/>
        <v>1387</v>
      </c>
      <c r="F218" s="43" t="s">
        <v>464</v>
      </c>
      <c r="G218" s="55">
        <v>123600</v>
      </c>
      <c r="H218" s="55"/>
      <c r="I218" s="55"/>
      <c r="J218" s="55"/>
      <c r="K218" s="55"/>
      <c r="L218" s="55"/>
      <c r="M218" s="55"/>
      <c r="N218" s="59">
        <v>113440</v>
      </c>
      <c r="O218" s="41">
        <f t="shared" si="28"/>
        <v>22688</v>
      </c>
      <c r="P218" s="55"/>
      <c r="Q218" s="77">
        <f t="shared" si="29"/>
        <v>90752</v>
      </c>
      <c r="R218" s="55"/>
      <c r="S218" s="59">
        <f t="shared" si="30"/>
        <v>10160</v>
      </c>
      <c r="T218" s="83"/>
      <c r="U218" s="78"/>
    </row>
    <row r="219" spans="1:21" ht="24.75" customHeight="1">
      <c r="A219" s="40">
        <v>211</v>
      </c>
      <c r="B219" s="54" t="s">
        <v>465</v>
      </c>
      <c r="C219" s="41" t="s">
        <v>466</v>
      </c>
      <c r="D219" s="41">
        <v>1547</v>
      </c>
      <c r="E219" s="42">
        <v>1081</v>
      </c>
      <c r="F219" s="43" t="s">
        <v>467</v>
      </c>
      <c r="G219" s="41">
        <v>120000</v>
      </c>
      <c r="H219" s="124"/>
      <c r="I219" s="124"/>
      <c r="J219" s="124"/>
      <c r="K219" s="124"/>
      <c r="L219" s="124"/>
      <c r="M219" s="124"/>
      <c r="N219" s="134">
        <v>100000</v>
      </c>
      <c r="O219" s="41">
        <f t="shared" si="28"/>
        <v>20000</v>
      </c>
      <c r="P219" s="41"/>
      <c r="Q219" s="77">
        <f t="shared" si="29"/>
        <v>80000</v>
      </c>
      <c r="R219" s="41"/>
      <c r="S219" s="42">
        <f aca="true" t="shared" si="31" ref="S219:S223">G219-N219</f>
        <v>20000</v>
      </c>
      <c r="T219" s="42"/>
      <c r="U219" s="42"/>
    </row>
    <row r="220" spans="1:21" ht="22.5" customHeight="1">
      <c r="A220" s="40">
        <v>212</v>
      </c>
      <c r="B220" s="54" t="s">
        <v>465</v>
      </c>
      <c r="C220" s="41" t="s">
        <v>468</v>
      </c>
      <c r="D220" s="41">
        <v>2130</v>
      </c>
      <c r="E220" s="42">
        <v>1489</v>
      </c>
      <c r="F220" s="43" t="s">
        <v>469</v>
      </c>
      <c r="G220" s="41">
        <v>139000</v>
      </c>
      <c r="H220" s="124"/>
      <c r="I220" s="124"/>
      <c r="J220" s="124"/>
      <c r="K220" s="124"/>
      <c r="L220" s="124"/>
      <c r="M220" s="124"/>
      <c r="N220" s="134">
        <v>121825</v>
      </c>
      <c r="O220" s="41">
        <f t="shared" si="28"/>
        <v>24365</v>
      </c>
      <c r="P220" s="41"/>
      <c r="Q220" s="77">
        <f t="shared" si="29"/>
        <v>97460</v>
      </c>
      <c r="R220" s="41"/>
      <c r="S220" s="42">
        <f t="shared" si="31"/>
        <v>17175</v>
      </c>
      <c r="T220" s="42"/>
      <c r="U220" s="42"/>
    </row>
    <row r="221" spans="1:21" ht="22.5">
      <c r="A221" s="40">
        <v>213</v>
      </c>
      <c r="B221" s="54" t="s">
        <v>465</v>
      </c>
      <c r="C221" s="41" t="s">
        <v>470</v>
      </c>
      <c r="D221" s="41">
        <v>960</v>
      </c>
      <c r="E221" s="42">
        <v>671</v>
      </c>
      <c r="F221" s="56" t="s">
        <v>471</v>
      </c>
      <c r="G221" s="41">
        <f>N221+R221+S221+T221+U221</f>
        <v>129600</v>
      </c>
      <c r="H221" s="124"/>
      <c r="I221" s="124"/>
      <c r="J221" s="124"/>
      <c r="K221" s="124"/>
      <c r="L221" s="124"/>
      <c r="M221" s="124"/>
      <c r="N221" s="134">
        <v>100000</v>
      </c>
      <c r="O221" s="41">
        <f t="shared" si="28"/>
        <v>20000</v>
      </c>
      <c r="P221" s="41"/>
      <c r="Q221" s="77">
        <f t="shared" si="29"/>
        <v>80000</v>
      </c>
      <c r="R221" s="41"/>
      <c r="S221" s="42">
        <v>29600</v>
      </c>
      <c r="T221" s="42"/>
      <c r="U221" s="42"/>
    </row>
    <row r="222" spans="1:21" ht="14.25">
      <c r="A222" s="40">
        <v>214</v>
      </c>
      <c r="B222" s="54" t="s">
        <v>465</v>
      </c>
      <c r="C222" s="41" t="s">
        <v>472</v>
      </c>
      <c r="D222" s="41">
        <v>7034</v>
      </c>
      <c r="E222" s="42">
        <v>4921</v>
      </c>
      <c r="F222" s="43" t="s">
        <v>473</v>
      </c>
      <c r="G222" s="41">
        <v>685200</v>
      </c>
      <c r="H222" s="124"/>
      <c r="I222" s="124"/>
      <c r="J222" s="124"/>
      <c r="K222" s="124"/>
      <c r="L222" s="124"/>
      <c r="M222" s="124"/>
      <c r="N222" s="134">
        <v>362345</v>
      </c>
      <c r="O222" s="41">
        <f t="shared" si="28"/>
        <v>72469</v>
      </c>
      <c r="P222" s="41"/>
      <c r="Q222" s="77">
        <f t="shared" si="29"/>
        <v>289876</v>
      </c>
      <c r="R222" s="41"/>
      <c r="S222" s="42">
        <f t="shared" si="31"/>
        <v>322855</v>
      </c>
      <c r="T222" s="42"/>
      <c r="U222" s="42"/>
    </row>
    <row r="223" spans="1:21" ht="22.5">
      <c r="A223" s="40">
        <v>215</v>
      </c>
      <c r="B223" s="54" t="s">
        <v>465</v>
      </c>
      <c r="C223" s="41" t="s">
        <v>474</v>
      </c>
      <c r="D223" s="41">
        <v>1380</v>
      </c>
      <c r="E223" s="42">
        <v>965</v>
      </c>
      <c r="F223" s="43" t="s">
        <v>475</v>
      </c>
      <c r="G223" s="41">
        <v>805228</v>
      </c>
      <c r="H223" s="124"/>
      <c r="I223" s="124"/>
      <c r="J223" s="124"/>
      <c r="K223" s="124"/>
      <c r="L223" s="124"/>
      <c r="M223" s="124"/>
      <c r="N223" s="134">
        <v>100000</v>
      </c>
      <c r="O223" s="41">
        <f t="shared" si="28"/>
        <v>20000</v>
      </c>
      <c r="P223" s="41"/>
      <c r="Q223" s="77">
        <f t="shared" si="29"/>
        <v>80000</v>
      </c>
      <c r="R223" s="41"/>
      <c r="S223" s="42">
        <f t="shared" si="31"/>
        <v>705228</v>
      </c>
      <c r="T223" s="42"/>
      <c r="U223" s="42"/>
    </row>
    <row r="224" spans="1:21" ht="22.5">
      <c r="A224" s="40">
        <v>216</v>
      </c>
      <c r="B224" s="54" t="s">
        <v>465</v>
      </c>
      <c r="C224" s="41" t="s">
        <v>476</v>
      </c>
      <c r="D224" s="41">
        <v>2222</v>
      </c>
      <c r="E224" s="42">
        <v>1553</v>
      </c>
      <c r="F224" s="43" t="s">
        <v>477</v>
      </c>
      <c r="G224" s="41">
        <f>N224+R224+S224+T224+U224</f>
        <v>2527105</v>
      </c>
      <c r="H224" s="124"/>
      <c r="I224" s="124"/>
      <c r="J224" s="124"/>
      <c r="K224" s="124"/>
      <c r="L224" s="124"/>
      <c r="M224" s="124"/>
      <c r="N224" s="134">
        <v>127105</v>
      </c>
      <c r="O224" s="41">
        <f t="shared" si="28"/>
        <v>25421</v>
      </c>
      <c r="P224" s="41"/>
      <c r="Q224" s="77">
        <f t="shared" si="29"/>
        <v>101684</v>
      </c>
      <c r="R224" s="77"/>
      <c r="S224" s="42">
        <v>1150000</v>
      </c>
      <c r="T224" s="42"/>
      <c r="U224" s="138">
        <v>1250000</v>
      </c>
    </row>
    <row r="225" spans="1:21" ht="14.25">
      <c r="A225" s="40">
        <v>217</v>
      </c>
      <c r="B225" s="54" t="s">
        <v>465</v>
      </c>
      <c r="C225" s="55" t="s">
        <v>478</v>
      </c>
      <c r="D225" s="55">
        <v>6360</v>
      </c>
      <c r="E225" s="42">
        <v>4451</v>
      </c>
      <c r="F225" s="43" t="s">
        <v>479</v>
      </c>
      <c r="G225" s="41">
        <v>414000</v>
      </c>
      <c r="H225" s="124"/>
      <c r="I225" s="124"/>
      <c r="J225" s="124"/>
      <c r="K225" s="124"/>
      <c r="L225" s="124"/>
      <c r="M225" s="124"/>
      <c r="N225" s="134">
        <v>327632</v>
      </c>
      <c r="O225" s="41">
        <f t="shared" si="28"/>
        <v>65526</v>
      </c>
      <c r="P225" s="55"/>
      <c r="Q225" s="77">
        <f t="shared" si="29"/>
        <v>262106</v>
      </c>
      <c r="R225" s="55"/>
      <c r="S225" s="59">
        <f aca="true" t="shared" si="32" ref="S225:S243">G225-N225</f>
        <v>86368</v>
      </c>
      <c r="T225" s="59"/>
      <c r="U225" s="59"/>
    </row>
    <row r="226" spans="1:21" ht="22.5">
      <c r="A226" s="40">
        <v>218</v>
      </c>
      <c r="B226" s="54" t="s">
        <v>465</v>
      </c>
      <c r="C226" s="55" t="s">
        <v>480</v>
      </c>
      <c r="D226" s="55">
        <v>2802</v>
      </c>
      <c r="E226" s="42">
        <v>1959</v>
      </c>
      <c r="F226" s="43" t="s">
        <v>481</v>
      </c>
      <c r="G226" s="41">
        <v>184275</v>
      </c>
      <c r="H226" s="124"/>
      <c r="I226" s="124"/>
      <c r="J226" s="124"/>
      <c r="K226" s="124"/>
      <c r="L226" s="124"/>
      <c r="M226" s="124"/>
      <c r="N226" s="134">
        <v>160385</v>
      </c>
      <c r="O226" s="41">
        <f t="shared" si="28"/>
        <v>32077</v>
      </c>
      <c r="P226" s="55"/>
      <c r="Q226" s="77">
        <f t="shared" si="29"/>
        <v>128308</v>
      </c>
      <c r="R226" s="55"/>
      <c r="S226" s="59">
        <f t="shared" si="32"/>
        <v>23890</v>
      </c>
      <c r="T226" s="59"/>
      <c r="U226" s="59"/>
    </row>
    <row r="227" spans="1:21" ht="33.75">
      <c r="A227" s="40">
        <v>219</v>
      </c>
      <c r="B227" s="54" t="s">
        <v>465</v>
      </c>
      <c r="C227" s="55" t="s">
        <v>482</v>
      </c>
      <c r="D227" s="55">
        <v>4165</v>
      </c>
      <c r="E227" s="42">
        <v>2913</v>
      </c>
      <c r="F227" s="56" t="s">
        <v>483</v>
      </c>
      <c r="G227" s="41">
        <v>222000</v>
      </c>
      <c r="H227" s="124"/>
      <c r="I227" s="124"/>
      <c r="J227" s="124"/>
      <c r="K227" s="124"/>
      <c r="L227" s="124"/>
      <c r="M227" s="124"/>
      <c r="N227" s="134">
        <v>214515</v>
      </c>
      <c r="O227" s="41">
        <f t="shared" si="28"/>
        <v>42903</v>
      </c>
      <c r="P227" s="55"/>
      <c r="Q227" s="77">
        <f t="shared" si="29"/>
        <v>171612</v>
      </c>
      <c r="R227" s="55"/>
      <c r="S227" s="59">
        <f t="shared" si="32"/>
        <v>7485</v>
      </c>
      <c r="T227" s="59"/>
      <c r="U227" s="59"/>
    </row>
    <row r="228" spans="1:21" ht="22.5">
      <c r="A228" s="40">
        <v>220</v>
      </c>
      <c r="B228" s="54" t="s">
        <v>465</v>
      </c>
      <c r="C228" s="55" t="s">
        <v>484</v>
      </c>
      <c r="D228" s="55">
        <v>4462</v>
      </c>
      <c r="E228" s="42">
        <v>3122</v>
      </c>
      <c r="F228" s="43" t="s">
        <v>485</v>
      </c>
      <c r="G228" s="41">
        <v>356000</v>
      </c>
      <c r="H228" s="124"/>
      <c r="I228" s="124"/>
      <c r="J228" s="124"/>
      <c r="K228" s="124"/>
      <c r="L228" s="124"/>
      <c r="M228" s="124"/>
      <c r="N228" s="134">
        <v>229743</v>
      </c>
      <c r="O228" s="41">
        <f t="shared" si="28"/>
        <v>45949</v>
      </c>
      <c r="P228" s="55"/>
      <c r="Q228" s="77">
        <f t="shared" si="29"/>
        <v>183794</v>
      </c>
      <c r="R228" s="55"/>
      <c r="S228" s="59">
        <f t="shared" si="32"/>
        <v>126257</v>
      </c>
      <c r="T228" s="59"/>
      <c r="U228" s="59"/>
    </row>
    <row r="229" spans="1:21" ht="22.5">
      <c r="A229" s="40">
        <v>221</v>
      </c>
      <c r="B229" s="54" t="s">
        <v>465</v>
      </c>
      <c r="C229" s="55" t="s">
        <v>486</v>
      </c>
      <c r="D229" s="55">
        <v>3310</v>
      </c>
      <c r="E229" s="42">
        <v>2315</v>
      </c>
      <c r="F229" s="43" t="s">
        <v>487</v>
      </c>
      <c r="G229" s="41">
        <v>198000</v>
      </c>
      <c r="H229" s="124"/>
      <c r="I229" s="124"/>
      <c r="J229" s="124"/>
      <c r="K229" s="124"/>
      <c r="L229" s="124"/>
      <c r="M229" s="124"/>
      <c r="N229" s="134">
        <v>170510</v>
      </c>
      <c r="O229" s="41">
        <f t="shared" si="28"/>
        <v>34102</v>
      </c>
      <c r="P229" s="55"/>
      <c r="Q229" s="77">
        <f t="shared" si="29"/>
        <v>136408</v>
      </c>
      <c r="R229" s="55"/>
      <c r="S229" s="59">
        <f t="shared" si="32"/>
        <v>27490</v>
      </c>
      <c r="T229" s="59"/>
      <c r="U229" s="59"/>
    </row>
    <row r="230" spans="1:21" ht="22.5">
      <c r="A230" s="40">
        <v>222</v>
      </c>
      <c r="B230" s="54" t="s">
        <v>465</v>
      </c>
      <c r="C230" s="55" t="s">
        <v>488</v>
      </c>
      <c r="D230" s="55">
        <v>1243</v>
      </c>
      <c r="E230" s="42">
        <v>869</v>
      </c>
      <c r="F230" s="43" t="s">
        <v>489</v>
      </c>
      <c r="G230" s="41">
        <v>135000</v>
      </c>
      <c r="H230" s="124"/>
      <c r="I230" s="124"/>
      <c r="J230" s="124"/>
      <c r="K230" s="124"/>
      <c r="L230" s="124"/>
      <c r="M230" s="124"/>
      <c r="N230" s="134">
        <v>100000</v>
      </c>
      <c r="O230" s="41">
        <f t="shared" si="28"/>
        <v>20000</v>
      </c>
      <c r="P230" s="55"/>
      <c r="Q230" s="77">
        <f t="shared" si="29"/>
        <v>80000</v>
      </c>
      <c r="R230" s="55"/>
      <c r="S230" s="59">
        <f t="shared" si="32"/>
        <v>35000</v>
      </c>
      <c r="T230" s="59"/>
      <c r="U230" s="59"/>
    </row>
    <row r="231" spans="1:21" ht="22.5">
      <c r="A231" s="40">
        <v>223</v>
      </c>
      <c r="B231" s="54" t="s">
        <v>465</v>
      </c>
      <c r="C231" s="55" t="s">
        <v>490</v>
      </c>
      <c r="D231" s="55">
        <v>4423</v>
      </c>
      <c r="E231" s="42">
        <v>3094</v>
      </c>
      <c r="F231" s="43" t="s">
        <v>491</v>
      </c>
      <c r="G231" s="41">
        <v>242000</v>
      </c>
      <c r="H231" s="124"/>
      <c r="I231" s="124"/>
      <c r="J231" s="124"/>
      <c r="K231" s="124"/>
      <c r="L231" s="124"/>
      <c r="M231" s="124"/>
      <c r="N231" s="134">
        <v>227759</v>
      </c>
      <c r="O231" s="41">
        <f t="shared" si="28"/>
        <v>45552</v>
      </c>
      <c r="P231" s="55"/>
      <c r="Q231" s="77">
        <f t="shared" si="29"/>
        <v>182207</v>
      </c>
      <c r="R231" s="55"/>
      <c r="S231" s="59">
        <f t="shared" si="32"/>
        <v>14241</v>
      </c>
      <c r="T231" s="59"/>
      <c r="U231" s="59"/>
    </row>
    <row r="232" spans="1:21" ht="22.5">
      <c r="A232" s="40">
        <v>224</v>
      </c>
      <c r="B232" s="54" t="s">
        <v>465</v>
      </c>
      <c r="C232" s="55" t="s">
        <v>492</v>
      </c>
      <c r="D232" s="55">
        <v>3402</v>
      </c>
      <c r="E232" s="42">
        <v>2379</v>
      </c>
      <c r="F232" s="43" t="s">
        <v>493</v>
      </c>
      <c r="G232" s="41">
        <v>189000</v>
      </c>
      <c r="H232" s="124"/>
      <c r="I232" s="124"/>
      <c r="J232" s="124"/>
      <c r="K232" s="124"/>
      <c r="L232" s="124"/>
      <c r="M232" s="124"/>
      <c r="N232" s="134">
        <v>175194</v>
      </c>
      <c r="O232" s="41">
        <f t="shared" si="28"/>
        <v>35039</v>
      </c>
      <c r="P232" s="55"/>
      <c r="Q232" s="77">
        <f t="shared" si="29"/>
        <v>140155</v>
      </c>
      <c r="R232" s="55"/>
      <c r="S232" s="59">
        <f t="shared" si="32"/>
        <v>13806</v>
      </c>
      <c r="T232" s="59"/>
      <c r="U232" s="59"/>
    </row>
    <row r="233" spans="1:21" ht="14.25">
      <c r="A233" s="40">
        <v>225</v>
      </c>
      <c r="B233" s="54" t="s">
        <v>465</v>
      </c>
      <c r="C233" s="55" t="s">
        <v>494</v>
      </c>
      <c r="D233" s="55">
        <v>4164</v>
      </c>
      <c r="E233" s="42">
        <v>2913</v>
      </c>
      <c r="F233" s="43" t="s">
        <v>495</v>
      </c>
      <c r="G233" s="41">
        <v>236250</v>
      </c>
      <c r="H233" s="124"/>
      <c r="I233" s="124"/>
      <c r="J233" s="124"/>
      <c r="K233" s="124"/>
      <c r="L233" s="124"/>
      <c r="M233" s="124"/>
      <c r="N233" s="134">
        <v>214506</v>
      </c>
      <c r="O233" s="41">
        <f t="shared" si="28"/>
        <v>42901</v>
      </c>
      <c r="P233" s="55"/>
      <c r="Q233" s="77">
        <f t="shared" si="29"/>
        <v>171605</v>
      </c>
      <c r="R233" s="55"/>
      <c r="S233" s="59">
        <f t="shared" si="32"/>
        <v>21744</v>
      </c>
      <c r="T233" s="59"/>
      <c r="U233" s="59"/>
    </row>
    <row r="234" spans="1:21" ht="14.25">
      <c r="A234" s="40">
        <v>226</v>
      </c>
      <c r="B234" s="54" t="s">
        <v>496</v>
      </c>
      <c r="C234" s="125" t="s">
        <v>497</v>
      </c>
      <c r="D234" s="126">
        <v>2568</v>
      </c>
      <c r="E234" s="104">
        <f>INT(D234*0.68+0.5)</f>
        <v>1746</v>
      </c>
      <c r="F234" s="105" t="s">
        <v>498</v>
      </c>
      <c r="G234" s="127">
        <v>300000</v>
      </c>
      <c r="H234" s="127"/>
      <c r="I234" s="127"/>
      <c r="J234" s="125"/>
      <c r="K234" s="127"/>
      <c r="L234" s="127"/>
      <c r="M234" s="125"/>
      <c r="N234" s="135">
        <v>250000</v>
      </c>
      <c r="O234" s="41">
        <f t="shared" si="28"/>
        <v>50000</v>
      </c>
      <c r="P234" s="104"/>
      <c r="Q234" s="77">
        <f t="shared" si="29"/>
        <v>200000</v>
      </c>
      <c r="R234" s="104"/>
      <c r="S234" s="104">
        <f t="shared" si="32"/>
        <v>50000</v>
      </c>
      <c r="T234" s="139"/>
      <c r="U234" s="139"/>
    </row>
    <row r="235" spans="1:21" ht="14.25">
      <c r="A235" s="40">
        <v>227</v>
      </c>
      <c r="B235" s="54" t="s">
        <v>496</v>
      </c>
      <c r="C235" s="126" t="s">
        <v>499</v>
      </c>
      <c r="D235" s="126">
        <v>2203</v>
      </c>
      <c r="E235" s="104">
        <f aca="true" t="shared" si="33" ref="E235:E242">INT(D235*0.68+0.5)</f>
        <v>1498</v>
      </c>
      <c r="F235" s="105" t="s">
        <v>500</v>
      </c>
      <c r="G235" s="125">
        <v>350000</v>
      </c>
      <c r="H235" s="127"/>
      <c r="I235" s="127"/>
      <c r="J235" s="125"/>
      <c r="K235" s="127"/>
      <c r="L235" s="125"/>
      <c r="M235" s="125"/>
      <c r="N235" s="135">
        <v>250000</v>
      </c>
      <c r="O235" s="41">
        <f t="shared" si="28"/>
        <v>50000</v>
      </c>
      <c r="P235" s="104"/>
      <c r="Q235" s="77">
        <f t="shared" si="29"/>
        <v>200000</v>
      </c>
      <c r="R235" s="104"/>
      <c r="S235" s="104">
        <f t="shared" si="32"/>
        <v>100000</v>
      </c>
      <c r="T235" s="78"/>
      <c r="U235" s="78"/>
    </row>
    <row r="236" spans="1:21" ht="14.25">
      <c r="A236" s="40">
        <v>228</v>
      </c>
      <c r="B236" s="54" t="s">
        <v>496</v>
      </c>
      <c r="C236" s="126" t="s">
        <v>501</v>
      </c>
      <c r="D236" s="126">
        <v>735</v>
      </c>
      <c r="E236" s="104">
        <f t="shared" si="33"/>
        <v>500</v>
      </c>
      <c r="F236" s="105" t="s">
        <v>502</v>
      </c>
      <c r="G236" s="125">
        <v>300000</v>
      </c>
      <c r="H236" s="127"/>
      <c r="I236" s="127"/>
      <c r="J236" s="125"/>
      <c r="K236" s="127"/>
      <c r="L236" s="125"/>
      <c r="M236" s="125"/>
      <c r="N236" s="135">
        <v>250000</v>
      </c>
      <c r="O236" s="41">
        <f t="shared" si="28"/>
        <v>50000</v>
      </c>
      <c r="P236" s="136"/>
      <c r="Q236" s="77">
        <f t="shared" si="29"/>
        <v>200000</v>
      </c>
      <c r="R236" s="136"/>
      <c r="S236" s="104">
        <f t="shared" si="32"/>
        <v>50000</v>
      </c>
      <c r="T236" s="78"/>
      <c r="U236" s="78"/>
    </row>
    <row r="237" spans="1:21" ht="22.5">
      <c r="A237" s="40">
        <v>229</v>
      </c>
      <c r="B237" s="54" t="s">
        <v>496</v>
      </c>
      <c r="C237" s="125" t="s">
        <v>503</v>
      </c>
      <c r="D237" s="126">
        <v>2582</v>
      </c>
      <c r="E237" s="104">
        <f t="shared" si="33"/>
        <v>1756</v>
      </c>
      <c r="F237" s="105" t="s">
        <v>504</v>
      </c>
      <c r="G237" s="125">
        <v>1260000</v>
      </c>
      <c r="H237" s="127"/>
      <c r="I237" s="127"/>
      <c r="J237" s="125"/>
      <c r="K237" s="127"/>
      <c r="L237" s="125"/>
      <c r="M237" s="125"/>
      <c r="N237" s="104">
        <v>250000</v>
      </c>
      <c r="O237" s="41">
        <f t="shared" si="28"/>
        <v>50000</v>
      </c>
      <c r="P237" s="136"/>
      <c r="Q237" s="77">
        <f t="shared" si="29"/>
        <v>200000</v>
      </c>
      <c r="R237" s="136"/>
      <c r="S237" s="104">
        <f t="shared" si="32"/>
        <v>1010000</v>
      </c>
      <c r="T237" s="78"/>
      <c r="U237" s="78"/>
    </row>
    <row r="238" spans="1:21" ht="22.5">
      <c r="A238" s="40">
        <v>230</v>
      </c>
      <c r="B238" s="54" t="s">
        <v>496</v>
      </c>
      <c r="C238" s="125" t="s">
        <v>505</v>
      </c>
      <c r="D238" s="126">
        <v>1068</v>
      </c>
      <c r="E238" s="104">
        <f t="shared" si="33"/>
        <v>726</v>
      </c>
      <c r="F238" s="105" t="s">
        <v>506</v>
      </c>
      <c r="G238" s="125">
        <v>165000</v>
      </c>
      <c r="H238" s="127"/>
      <c r="I238" s="127"/>
      <c r="J238" s="125"/>
      <c r="K238" s="127"/>
      <c r="L238" s="123"/>
      <c r="M238" s="125"/>
      <c r="N238" s="104">
        <v>100000</v>
      </c>
      <c r="O238" s="41">
        <f t="shared" si="28"/>
        <v>20000</v>
      </c>
      <c r="P238" s="136"/>
      <c r="Q238" s="77">
        <f t="shared" si="29"/>
        <v>80000</v>
      </c>
      <c r="R238" s="136"/>
      <c r="S238" s="104">
        <f t="shared" si="32"/>
        <v>65000</v>
      </c>
      <c r="T238" s="78"/>
      <c r="U238" s="78"/>
    </row>
    <row r="239" spans="1:21" ht="27" customHeight="1">
      <c r="A239" s="40">
        <v>231</v>
      </c>
      <c r="B239" s="54" t="s">
        <v>496</v>
      </c>
      <c r="C239" s="128" t="s">
        <v>507</v>
      </c>
      <c r="D239" s="126">
        <v>4125</v>
      </c>
      <c r="E239" s="104">
        <f t="shared" si="33"/>
        <v>2805</v>
      </c>
      <c r="F239" s="129" t="s">
        <v>508</v>
      </c>
      <c r="G239" s="128">
        <v>270000</v>
      </c>
      <c r="H239" s="127"/>
      <c r="I239" s="127"/>
      <c r="J239" s="125"/>
      <c r="K239" s="127"/>
      <c r="L239" s="123"/>
      <c r="M239" s="125"/>
      <c r="N239" s="104">
        <v>212541</v>
      </c>
      <c r="O239" s="41">
        <f t="shared" si="28"/>
        <v>42508</v>
      </c>
      <c r="P239" s="136"/>
      <c r="Q239" s="77">
        <f t="shared" si="29"/>
        <v>170033</v>
      </c>
      <c r="R239" s="136"/>
      <c r="S239" s="104">
        <f t="shared" si="32"/>
        <v>57459</v>
      </c>
      <c r="T239" s="78"/>
      <c r="U239" s="78"/>
    </row>
    <row r="240" spans="1:21" ht="14.25">
      <c r="A240" s="40">
        <v>232</v>
      </c>
      <c r="B240" s="54" t="s">
        <v>496</v>
      </c>
      <c r="C240" s="125" t="s">
        <v>509</v>
      </c>
      <c r="D240" s="125">
        <v>4916</v>
      </c>
      <c r="E240" s="104">
        <f t="shared" si="33"/>
        <v>3343</v>
      </c>
      <c r="F240" s="105" t="s">
        <v>510</v>
      </c>
      <c r="G240" s="125">
        <v>1310000</v>
      </c>
      <c r="H240" s="127"/>
      <c r="I240" s="127"/>
      <c r="J240" s="125"/>
      <c r="K240" s="127"/>
      <c r="L240" s="123"/>
      <c r="M240" s="125"/>
      <c r="N240" s="104">
        <v>253297</v>
      </c>
      <c r="O240" s="41">
        <f t="shared" si="28"/>
        <v>50659</v>
      </c>
      <c r="P240" s="136"/>
      <c r="Q240" s="77">
        <f t="shared" si="29"/>
        <v>202638</v>
      </c>
      <c r="R240" s="136"/>
      <c r="S240" s="104">
        <f t="shared" si="32"/>
        <v>1056703</v>
      </c>
      <c r="T240" s="78"/>
      <c r="U240" s="78"/>
    </row>
    <row r="241" spans="1:21" ht="18.75" customHeight="1">
      <c r="A241" s="40">
        <v>233</v>
      </c>
      <c r="B241" s="54" t="s">
        <v>496</v>
      </c>
      <c r="C241" s="125" t="s">
        <v>511</v>
      </c>
      <c r="D241" s="104">
        <v>1583</v>
      </c>
      <c r="E241" s="104">
        <f t="shared" si="33"/>
        <v>1076</v>
      </c>
      <c r="F241" s="105" t="s">
        <v>512</v>
      </c>
      <c r="G241" s="104">
        <v>300000</v>
      </c>
      <c r="H241" s="104"/>
      <c r="I241" s="104"/>
      <c r="J241" s="104"/>
      <c r="K241" s="104"/>
      <c r="L241" s="104"/>
      <c r="M241" s="104"/>
      <c r="N241" s="104">
        <v>100000</v>
      </c>
      <c r="O241" s="41">
        <f t="shared" si="28"/>
        <v>20000</v>
      </c>
      <c r="P241" s="104"/>
      <c r="Q241" s="77">
        <f t="shared" si="29"/>
        <v>80000</v>
      </c>
      <c r="R241" s="104"/>
      <c r="S241" s="104">
        <f t="shared" si="32"/>
        <v>200000</v>
      </c>
      <c r="T241" s="78"/>
      <c r="U241" s="78"/>
    </row>
    <row r="242" spans="1:21" ht="18.75" customHeight="1">
      <c r="A242" s="40">
        <v>234</v>
      </c>
      <c r="B242" s="54" t="s">
        <v>496</v>
      </c>
      <c r="C242" s="125" t="s">
        <v>513</v>
      </c>
      <c r="D242" s="125">
        <v>512</v>
      </c>
      <c r="E242" s="104">
        <f t="shared" si="33"/>
        <v>348</v>
      </c>
      <c r="F242" s="105" t="s">
        <v>514</v>
      </c>
      <c r="G242" s="125">
        <v>280000</v>
      </c>
      <c r="H242" s="127"/>
      <c r="I242" s="127"/>
      <c r="J242" s="125"/>
      <c r="K242" s="127"/>
      <c r="L242" s="123"/>
      <c r="M242" s="125"/>
      <c r="N242" s="104">
        <v>100000</v>
      </c>
      <c r="O242" s="41">
        <f t="shared" si="28"/>
        <v>20000</v>
      </c>
      <c r="P242" s="136"/>
      <c r="Q242" s="77">
        <f t="shared" si="29"/>
        <v>80000</v>
      </c>
      <c r="R242" s="136"/>
      <c r="S242" s="104">
        <f t="shared" si="32"/>
        <v>180000</v>
      </c>
      <c r="T242" s="78"/>
      <c r="U242" s="78"/>
    </row>
    <row r="243" spans="1:21" ht="24" customHeight="1">
      <c r="A243" s="40">
        <v>235</v>
      </c>
      <c r="B243" s="54" t="s">
        <v>515</v>
      </c>
      <c r="C243" s="125" t="s">
        <v>516</v>
      </c>
      <c r="D243" s="104">
        <v>1036</v>
      </c>
      <c r="E243" s="104">
        <f aca="true" t="shared" si="34" ref="E243:E256">INT(D243*0.68+0.5)</f>
        <v>704</v>
      </c>
      <c r="F243" s="105" t="s">
        <v>517</v>
      </c>
      <c r="G243" s="125">
        <v>280000</v>
      </c>
      <c r="H243" s="125"/>
      <c r="I243" s="125"/>
      <c r="J243" s="125"/>
      <c r="K243" s="125"/>
      <c r="L243" s="125"/>
      <c r="M243" s="125"/>
      <c r="N243" s="104">
        <v>250000</v>
      </c>
      <c r="O243" s="41">
        <f t="shared" si="28"/>
        <v>50000</v>
      </c>
      <c r="P243" s="125"/>
      <c r="Q243" s="77">
        <f t="shared" si="29"/>
        <v>200000</v>
      </c>
      <c r="R243" s="125"/>
      <c r="S243" s="104">
        <f aca="true" t="shared" si="35" ref="S243:S256">G243-N243</f>
        <v>30000</v>
      </c>
      <c r="T243" s="80"/>
      <c r="U243" s="80"/>
    </row>
    <row r="244" spans="1:21" ht="22.5">
      <c r="A244" s="40">
        <v>236</v>
      </c>
      <c r="B244" s="54" t="s">
        <v>515</v>
      </c>
      <c r="C244" s="125" t="s">
        <v>518</v>
      </c>
      <c r="D244" s="104">
        <v>1317</v>
      </c>
      <c r="E244" s="104">
        <f t="shared" si="34"/>
        <v>896</v>
      </c>
      <c r="F244" s="105" t="s">
        <v>519</v>
      </c>
      <c r="G244" s="125">
        <v>284770</v>
      </c>
      <c r="H244" s="125"/>
      <c r="I244" s="125"/>
      <c r="J244" s="125"/>
      <c r="K244" s="125"/>
      <c r="L244" s="125"/>
      <c r="M244" s="125"/>
      <c r="N244" s="104">
        <v>250000</v>
      </c>
      <c r="O244" s="41">
        <f t="shared" si="28"/>
        <v>50000</v>
      </c>
      <c r="P244" s="125"/>
      <c r="Q244" s="77">
        <f t="shared" si="29"/>
        <v>200000</v>
      </c>
      <c r="R244" s="125"/>
      <c r="S244" s="104">
        <f t="shared" si="35"/>
        <v>34770</v>
      </c>
      <c r="T244" s="80"/>
      <c r="U244" s="80"/>
    </row>
    <row r="245" spans="1:21" ht="30" customHeight="1">
      <c r="A245" s="40">
        <v>237</v>
      </c>
      <c r="B245" s="54" t="s">
        <v>515</v>
      </c>
      <c r="C245" s="125" t="s">
        <v>520</v>
      </c>
      <c r="D245" s="104">
        <v>2922</v>
      </c>
      <c r="E245" s="104">
        <f t="shared" si="34"/>
        <v>1987</v>
      </c>
      <c r="F245" s="105" t="s">
        <v>521</v>
      </c>
      <c r="G245" s="125">
        <v>700000</v>
      </c>
      <c r="H245" s="125"/>
      <c r="I245" s="125"/>
      <c r="J245" s="125"/>
      <c r="K245" s="125"/>
      <c r="L245" s="125"/>
      <c r="M245" s="125"/>
      <c r="N245" s="104">
        <v>250000</v>
      </c>
      <c r="O245" s="41">
        <f t="shared" si="28"/>
        <v>50000</v>
      </c>
      <c r="P245" s="125"/>
      <c r="Q245" s="77">
        <f t="shared" si="29"/>
        <v>200000</v>
      </c>
      <c r="R245" s="125"/>
      <c r="S245" s="104">
        <f t="shared" si="35"/>
        <v>450000</v>
      </c>
      <c r="T245" s="78"/>
      <c r="U245" s="78"/>
    </row>
    <row r="246" spans="1:21" ht="18" customHeight="1">
      <c r="A246" s="40">
        <v>238</v>
      </c>
      <c r="B246" s="54" t="s">
        <v>515</v>
      </c>
      <c r="C246" s="125" t="s">
        <v>522</v>
      </c>
      <c r="D246" s="104">
        <v>2658</v>
      </c>
      <c r="E246" s="104">
        <f t="shared" si="34"/>
        <v>1807</v>
      </c>
      <c r="F246" s="105" t="s">
        <v>523</v>
      </c>
      <c r="G246" s="125">
        <v>182535</v>
      </c>
      <c r="H246" s="125"/>
      <c r="I246" s="125"/>
      <c r="J246" s="125"/>
      <c r="K246" s="125"/>
      <c r="L246" s="125"/>
      <c r="M246" s="125"/>
      <c r="N246" s="104">
        <v>150842</v>
      </c>
      <c r="O246" s="41">
        <f t="shared" si="28"/>
        <v>30168</v>
      </c>
      <c r="P246" s="125"/>
      <c r="Q246" s="77">
        <f t="shared" si="29"/>
        <v>120674</v>
      </c>
      <c r="R246" s="125"/>
      <c r="S246" s="104">
        <f t="shared" si="35"/>
        <v>31693</v>
      </c>
      <c r="T246" s="78"/>
      <c r="U246" s="78"/>
    </row>
    <row r="247" spans="1:21" ht="14.25">
      <c r="A247" s="40">
        <v>239</v>
      </c>
      <c r="B247" s="54" t="s">
        <v>515</v>
      </c>
      <c r="C247" s="125" t="s">
        <v>524</v>
      </c>
      <c r="D247" s="104">
        <v>1851</v>
      </c>
      <c r="E247" s="104">
        <f t="shared" si="34"/>
        <v>1259</v>
      </c>
      <c r="F247" s="105" t="s">
        <v>525</v>
      </c>
      <c r="G247" s="125">
        <v>117598</v>
      </c>
      <c r="H247" s="125"/>
      <c r="I247" s="125"/>
      <c r="J247" s="125"/>
      <c r="K247" s="125"/>
      <c r="L247" s="125"/>
      <c r="M247" s="125"/>
      <c r="N247" s="104">
        <v>105044</v>
      </c>
      <c r="O247" s="41">
        <f t="shared" si="28"/>
        <v>21009</v>
      </c>
      <c r="P247" s="125"/>
      <c r="Q247" s="77">
        <f t="shared" si="29"/>
        <v>84035</v>
      </c>
      <c r="R247" s="125"/>
      <c r="S247" s="104">
        <f t="shared" si="35"/>
        <v>12554</v>
      </c>
      <c r="T247" s="78"/>
      <c r="U247" s="78"/>
    </row>
    <row r="248" spans="1:21" ht="24.75" customHeight="1">
      <c r="A248" s="40">
        <v>240</v>
      </c>
      <c r="B248" s="54" t="s">
        <v>515</v>
      </c>
      <c r="C248" s="125" t="s">
        <v>526</v>
      </c>
      <c r="D248" s="104">
        <v>740</v>
      </c>
      <c r="E248" s="104">
        <f t="shared" si="34"/>
        <v>503</v>
      </c>
      <c r="F248" s="105" t="s">
        <v>527</v>
      </c>
      <c r="G248" s="125">
        <v>127000</v>
      </c>
      <c r="H248" s="125"/>
      <c r="I248" s="125"/>
      <c r="J248" s="125"/>
      <c r="K248" s="125"/>
      <c r="L248" s="125"/>
      <c r="M248" s="125"/>
      <c r="N248" s="104">
        <v>100000</v>
      </c>
      <c r="O248" s="41">
        <f t="shared" si="28"/>
        <v>20000</v>
      </c>
      <c r="P248" s="125"/>
      <c r="Q248" s="77">
        <f t="shared" si="29"/>
        <v>80000</v>
      </c>
      <c r="R248" s="140"/>
      <c r="S248" s="104">
        <f t="shared" si="35"/>
        <v>27000</v>
      </c>
      <c r="T248" s="78"/>
      <c r="U248" s="78"/>
    </row>
    <row r="249" spans="1:21" ht="19.5" customHeight="1">
      <c r="A249" s="40">
        <v>241</v>
      </c>
      <c r="B249" s="54" t="s">
        <v>515</v>
      </c>
      <c r="C249" s="125" t="s">
        <v>528</v>
      </c>
      <c r="D249" s="104">
        <v>626</v>
      </c>
      <c r="E249" s="104">
        <f t="shared" si="34"/>
        <v>426</v>
      </c>
      <c r="F249" s="105" t="s">
        <v>529</v>
      </c>
      <c r="G249" s="125">
        <v>145000</v>
      </c>
      <c r="H249" s="125"/>
      <c r="I249" s="125"/>
      <c r="J249" s="125"/>
      <c r="K249" s="125"/>
      <c r="L249" s="125"/>
      <c r="M249" s="125"/>
      <c r="N249" s="104">
        <v>100000</v>
      </c>
      <c r="O249" s="41">
        <f t="shared" si="28"/>
        <v>20000</v>
      </c>
      <c r="P249" s="125"/>
      <c r="Q249" s="77">
        <f t="shared" si="29"/>
        <v>80000</v>
      </c>
      <c r="R249" s="125"/>
      <c r="S249" s="104">
        <f t="shared" si="35"/>
        <v>45000</v>
      </c>
      <c r="T249" s="78"/>
      <c r="U249" s="78"/>
    </row>
    <row r="250" spans="1:21" ht="14.25">
      <c r="A250" s="40">
        <v>242</v>
      </c>
      <c r="B250" s="54" t="s">
        <v>515</v>
      </c>
      <c r="C250" s="125" t="s">
        <v>530</v>
      </c>
      <c r="D250" s="104">
        <v>4762</v>
      </c>
      <c r="E250" s="104">
        <f t="shared" si="34"/>
        <v>3238</v>
      </c>
      <c r="F250" s="105" t="s">
        <v>531</v>
      </c>
      <c r="G250" s="125">
        <v>400000</v>
      </c>
      <c r="H250" s="125"/>
      <c r="I250" s="125"/>
      <c r="J250" s="125"/>
      <c r="K250" s="125"/>
      <c r="L250" s="125"/>
      <c r="M250" s="125"/>
      <c r="N250" s="104">
        <v>243219</v>
      </c>
      <c r="O250" s="41">
        <f t="shared" si="28"/>
        <v>48644</v>
      </c>
      <c r="P250" s="125"/>
      <c r="Q250" s="77">
        <f t="shared" si="29"/>
        <v>194575</v>
      </c>
      <c r="R250" s="125"/>
      <c r="S250" s="104">
        <f t="shared" si="35"/>
        <v>156781</v>
      </c>
      <c r="T250" s="78"/>
      <c r="U250" s="78"/>
    </row>
    <row r="251" spans="1:21" ht="27" customHeight="1">
      <c r="A251" s="40">
        <v>243</v>
      </c>
      <c r="B251" s="54" t="s">
        <v>515</v>
      </c>
      <c r="C251" s="125" t="s">
        <v>532</v>
      </c>
      <c r="D251" s="104">
        <v>1029</v>
      </c>
      <c r="E251" s="104">
        <f t="shared" si="34"/>
        <v>700</v>
      </c>
      <c r="F251" s="105" t="s">
        <v>533</v>
      </c>
      <c r="G251" s="125">
        <v>138598</v>
      </c>
      <c r="H251" s="125"/>
      <c r="I251" s="125"/>
      <c r="J251" s="125"/>
      <c r="K251" s="125"/>
      <c r="L251" s="125"/>
      <c r="M251" s="125"/>
      <c r="N251" s="104">
        <v>100000</v>
      </c>
      <c r="O251" s="41">
        <f t="shared" si="28"/>
        <v>20000</v>
      </c>
      <c r="P251" s="125"/>
      <c r="Q251" s="77">
        <f t="shared" si="29"/>
        <v>80000</v>
      </c>
      <c r="R251" s="125"/>
      <c r="S251" s="104">
        <f t="shared" si="35"/>
        <v>38598</v>
      </c>
      <c r="T251" s="78"/>
      <c r="U251" s="78"/>
    </row>
    <row r="252" spans="1:21" ht="27" customHeight="1">
      <c r="A252" s="40">
        <v>244</v>
      </c>
      <c r="B252" s="54" t="s">
        <v>515</v>
      </c>
      <c r="C252" s="125" t="s">
        <v>534</v>
      </c>
      <c r="D252" s="104">
        <v>3542</v>
      </c>
      <c r="E252" s="104">
        <f t="shared" si="34"/>
        <v>2409</v>
      </c>
      <c r="F252" s="105" t="s">
        <v>535</v>
      </c>
      <c r="G252" s="125">
        <v>230000</v>
      </c>
      <c r="H252" s="125"/>
      <c r="I252" s="125"/>
      <c r="J252" s="125"/>
      <c r="K252" s="125"/>
      <c r="L252" s="125"/>
      <c r="M252" s="125"/>
      <c r="N252" s="104">
        <v>180908</v>
      </c>
      <c r="O252" s="41">
        <f t="shared" si="28"/>
        <v>36182</v>
      </c>
      <c r="P252" s="125"/>
      <c r="Q252" s="77">
        <f t="shared" si="29"/>
        <v>144726</v>
      </c>
      <c r="R252" s="125"/>
      <c r="S252" s="104">
        <f t="shared" si="35"/>
        <v>49092</v>
      </c>
      <c r="T252" s="78"/>
      <c r="U252" s="78"/>
    </row>
    <row r="253" spans="1:21" ht="22.5">
      <c r="A253" s="40">
        <v>245</v>
      </c>
      <c r="B253" s="54" t="s">
        <v>515</v>
      </c>
      <c r="C253" s="130" t="s">
        <v>536</v>
      </c>
      <c r="D253" s="104">
        <v>968</v>
      </c>
      <c r="E253" s="104">
        <f t="shared" si="34"/>
        <v>658</v>
      </c>
      <c r="F253" s="105" t="s">
        <v>537</v>
      </c>
      <c r="G253" s="125">
        <v>1200000</v>
      </c>
      <c r="H253" s="125"/>
      <c r="I253" s="125"/>
      <c r="J253" s="125"/>
      <c r="K253" s="125"/>
      <c r="L253" s="125"/>
      <c r="M253" s="125"/>
      <c r="N253" s="104">
        <v>100000</v>
      </c>
      <c r="O253" s="41">
        <f t="shared" si="28"/>
        <v>20000</v>
      </c>
      <c r="P253" s="125"/>
      <c r="Q253" s="77">
        <f t="shared" si="29"/>
        <v>80000</v>
      </c>
      <c r="R253" s="125"/>
      <c r="S253" s="104">
        <f t="shared" si="35"/>
        <v>1100000</v>
      </c>
      <c r="T253" s="83"/>
      <c r="U253" s="78"/>
    </row>
    <row r="254" spans="1:21" ht="14.25">
      <c r="A254" s="40">
        <v>246</v>
      </c>
      <c r="B254" s="54" t="s">
        <v>515</v>
      </c>
      <c r="C254" s="131" t="s">
        <v>538</v>
      </c>
      <c r="D254" s="109">
        <v>2344</v>
      </c>
      <c r="E254" s="104">
        <f t="shared" si="34"/>
        <v>1594</v>
      </c>
      <c r="F254" s="105" t="s">
        <v>539</v>
      </c>
      <c r="G254" s="123">
        <v>3575358</v>
      </c>
      <c r="H254" s="54"/>
      <c r="I254" s="54"/>
      <c r="J254" s="54"/>
      <c r="K254" s="54"/>
      <c r="L254" s="54"/>
      <c r="M254" s="54"/>
      <c r="N254" s="109">
        <v>133022</v>
      </c>
      <c r="O254" s="41">
        <f t="shared" si="28"/>
        <v>26604</v>
      </c>
      <c r="P254" s="54"/>
      <c r="Q254" s="77">
        <f t="shared" si="29"/>
        <v>106418</v>
      </c>
      <c r="R254" s="54"/>
      <c r="S254" s="104">
        <f t="shared" si="35"/>
        <v>3442336</v>
      </c>
      <c r="T254" s="83"/>
      <c r="U254" s="78"/>
    </row>
    <row r="255" spans="1:21" ht="14.25">
      <c r="A255" s="40">
        <v>247</v>
      </c>
      <c r="B255" s="54" t="s">
        <v>515</v>
      </c>
      <c r="C255" s="131" t="s">
        <v>540</v>
      </c>
      <c r="D255" s="95">
        <v>1048</v>
      </c>
      <c r="E255" s="104">
        <f t="shared" si="34"/>
        <v>713</v>
      </c>
      <c r="F255" s="132" t="s">
        <v>541</v>
      </c>
      <c r="G255" s="133">
        <v>104517</v>
      </c>
      <c r="H255" s="125"/>
      <c r="I255" s="125"/>
      <c r="J255" s="125"/>
      <c r="K255" s="125"/>
      <c r="L255" s="125"/>
      <c r="M255" s="125"/>
      <c r="N255" s="137">
        <v>100000</v>
      </c>
      <c r="O255" s="41">
        <f t="shared" si="28"/>
        <v>20000</v>
      </c>
      <c r="P255" s="125"/>
      <c r="Q255" s="77">
        <f t="shared" si="29"/>
        <v>80000</v>
      </c>
      <c r="R255" s="93"/>
      <c r="S255" s="104">
        <f t="shared" si="35"/>
        <v>4517</v>
      </c>
      <c r="T255" s="83"/>
      <c r="U255" s="78"/>
    </row>
    <row r="256" spans="1:21" ht="14.25">
      <c r="A256" s="40">
        <v>248</v>
      </c>
      <c r="B256" s="54" t="s">
        <v>515</v>
      </c>
      <c r="C256" s="123" t="s">
        <v>542</v>
      </c>
      <c r="D256" s="113">
        <v>1762</v>
      </c>
      <c r="E256" s="104">
        <f t="shared" si="34"/>
        <v>1198</v>
      </c>
      <c r="F256" s="105" t="s">
        <v>543</v>
      </c>
      <c r="G256" s="123">
        <v>216000</v>
      </c>
      <c r="H256" s="125"/>
      <c r="I256" s="125"/>
      <c r="J256" s="125"/>
      <c r="K256" s="125"/>
      <c r="L256" s="125"/>
      <c r="M256" s="125"/>
      <c r="N256" s="137">
        <v>100875</v>
      </c>
      <c r="O256" s="41">
        <f t="shared" si="28"/>
        <v>20175</v>
      </c>
      <c r="P256" s="125"/>
      <c r="Q256" s="77">
        <f t="shared" si="29"/>
        <v>80700</v>
      </c>
      <c r="R256" s="125"/>
      <c r="S256" s="104">
        <f t="shared" si="35"/>
        <v>115125</v>
      </c>
      <c r="T256" s="83"/>
      <c r="U256" s="78"/>
    </row>
    <row r="257" spans="1:21" ht="27" customHeight="1">
      <c r="A257" s="40">
        <v>249</v>
      </c>
      <c r="B257" s="54" t="s">
        <v>544</v>
      </c>
      <c r="C257" s="55" t="s">
        <v>545</v>
      </c>
      <c r="D257" s="141">
        <v>1232</v>
      </c>
      <c r="E257" s="59">
        <f>INT(D257*0.7+0.5)</f>
        <v>862</v>
      </c>
      <c r="F257" s="43" t="s">
        <v>546</v>
      </c>
      <c r="G257" s="41">
        <v>270000</v>
      </c>
      <c r="H257" s="41"/>
      <c r="I257" s="41"/>
      <c r="J257" s="55"/>
      <c r="K257" s="41"/>
      <c r="L257" s="41"/>
      <c r="M257" s="55"/>
      <c r="N257" s="42">
        <v>250000</v>
      </c>
      <c r="O257" s="41">
        <f t="shared" si="28"/>
        <v>50000</v>
      </c>
      <c r="P257" s="55"/>
      <c r="Q257" s="77">
        <f t="shared" si="29"/>
        <v>200000</v>
      </c>
      <c r="R257" s="55"/>
      <c r="S257" s="59">
        <v>20000</v>
      </c>
      <c r="T257" s="59"/>
      <c r="U257" s="59"/>
    </row>
    <row r="258" spans="1:21" ht="22.5">
      <c r="A258" s="40">
        <v>250</v>
      </c>
      <c r="B258" s="54" t="s">
        <v>544</v>
      </c>
      <c r="C258" s="55" t="s">
        <v>547</v>
      </c>
      <c r="D258" s="141">
        <v>3586</v>
      </c>
      <c r="E258" s="59">
        <f aca="true" t="shared" si="36" ref="E258:E270">INT(D258*0.7+0.5)</f>
        <v>2510</v>
      </c>
      <c r="F258" s="43" t="s">
        <v>548</v>
      </c>
      <c r="G258" s="55">
        <v>260000</v>
      </c>
      <c r="H258" s="41"/>
      <c r="I258" s="41"/>
      <c r="J258" s="55"/>
      <c r="K258" s="41"/>
      <c r="L258" s="41"/>
      <c r="M258" s="55"/>
      <c r="N258" s="42">
        <v>250000</v>
      </c>
      <c r="O258" s="41">
        <f t="shared" si="28"/>
        <v>50000</v>
      </c>
      <c r="P258" s="55"/>
      <c r="Q258" s="77">
        <f t="shared" si="29"/>
        <v>200000</v>
      </c>
      <c r="R258" s="55"/>
      <c r="S258" s="59">
        <v>10000</v>
      </c>
      <c r="T258" s="59"/>
      <c r="U258" s="59"/>
    </row>
    <row r="259" spans="1:21" ht="14.25">
      <c r="A259" s="40">
        <v>251</v>
      </c>
      <c r="B259" s="54" t="s">
        <v>544</v>
      </c>
      <c r="C259" s="55" t="s">
        <v>549</v>
      </c>
      <c r="D259" s="141">
        <v>2948</v>
      </c>
      <c r="E259" s="59">
        <f t="shared" si="36"/>
        <v>2064</v>
      </c>
      <c r="F259" s="43" t="s">
        <v>550</v>
      </c>
      <c r="G259" s="55">
        <v>185000</v>
      </c>
      <c r="H259" s="41"/>
      <c r="I259" s="41"/>
      <c r="J259" s="55"/>
      <c r="K259" s="41"/>
      <c r="L259" s="41"/>
      <c r="M259" s="55"/>
      <c r="N259" s="42">
        <v>168760</v>
      </c>
      <c r="O259" s="41">
        <f t="shared" si="28"/>
        <v>33752</v>
      </c>
      <c r="P259" s="55"/>
      <c r="Q259" s="77">
        <f t="shared" si="29"/>
        <v>135008</v>
      </c>
      <c r="R259" s="55"/>
      <c r="S259" s="59">
        <v>16240</v>
      </c>
      <c r="T259" s="59"/>
      <c r="U259" s="59"/>
    </row>
    <row r="260" spans="1:21" ht="14.25">
      <c r="A260" s="40">
        <v>252</v>
      </c>
      <c r="B260" s="54" t="s">
        <v>544</v>
      </c>
      <c r="C260" s="55" t="s">
        <v>551</v>
      </c>
      <c r="D260" s="141">
        <v>2514</v>
      </c>
      <c r="E260" s="59">
        <f t="shared" si="36"/>
        <v>1760</v>
      </c>
      <c r="F260" s="96" t="s">
        <v>552</v>
      </c>
      <c r="G260" s="55">
        <v>150000</v>
      </c>
      <c r="H260" s="41"/>
      <c r="I260" s="41"/>
      <c r="J260" s="55"/>
      <c r="K260" s="41"/>
      <c r="L260" s="41"/>
      <c r="M260" s="55"/>
      <c r="N260" s="42">
        <v>143920</v>
      </c>
      <c r="O260" s="41">
        <f t="shared" si="28"/>
        <v>28784</v>
      </c>
      <c r="P260" s="55"/>
      <c r="Q260" s="77">
        <f t="shared" si="29"/>
        <v>115136</v>
      </c>
      <c r="R260" s="55"/>
      <c r="S260" s="59">
        <v>6080</v>
      </c>
      <c r="T260" s="59"/>
      <c r="U260" s="59"/>
    </row>
    <row r="261" spans="1:21" ht="14.25">
      <c r="A261" s="40">
        <v>253</v>
      </c>
      <c r="B261" s="54" t="s">
        <v>544</v>
      </c>
      <c r="C261" s="55" t="s">
        <v>553</v>
      </c>
      <c r="D261" s="141">
        <v>3931</v>
      </c>
      <c r="E261" s="59">
        <f t="shared" si="36"/>
        <v>2752</v>
      </c>
      <c r="F261" s="96" t="s">
        <v>554</v>
      </c>
      <c r="G261" s="55">
        <v>200000</v>
      </c>
      <c r="H261" s="41"/>
      <c r="I261" s="41"/>
      <c r="J261" s="55"/>
      <c r="K261" s="41"/>
      <c r="L261" s="41"/>
      <c r="M261" s="55"/>
      <c r="N261" s="42">
        <v>195000</v>
      </c>
      <c r="O261" s="41">
        <f t="shared" si="28"/>
        <v>39000</v>
      </c>
      <c r="P261" s="55"/>
      <c r="Q261" s="77">
        <f t="shared" si="29"/>
        <v>156000</v>
      </c>
      <c r="R261" s="55"/>
      <c r="S261" s="59">
        <v>5000</v>
      </c>
      <c r="T261" s="59"/>
      <c r="U261" s="59"/>
    </row>
    <row r="262" spans="1:21" ht="22.5" customHeight="1">
      <c r="A262" s="40">
        <v>254</v>
      </c>
      <c r="B262" s="54" t="s">
        <v>544</v>
      </c>
      <c r="C262" s="41" t="s">
        <v>555</v>
      </c>
      <c r="D262" s="41">
        <v>1666</v>
      </c>
      <c r="E262" s="59">
        <f t="shared" si="36"/>
        <v>1166</v>
      </c>
      <c r="F262" s="43" t="s">
        <v>556</v>
      </c>
      <c r="G262" s="41">
        <v>150000</v>
      </c>
      <c r="H262" s="41"/>
      <c r="I262" s="41"/>
      <c r="J262" s="41"/>
      <c r="K262" s="41"/>
      <c r="L262" s="41"/>
      <c r="M262" s="41"/>
      <c r="N262" s="42">
        <v>100000</v>
      </c>
      <c r="O262" s="41">
        <f t="shared" si="28"/>
        <v>20000</v>
      </c>
      <c r="P262" s="41"/>
      <c r="Q262" s="77">
        <f t="shared" si="29"/>
        <v>80000</v>
      </c>
      <c r="R262" s="77"/>
      <c r="S262" s="42">
        <v>50000</v>
      </c>
      <c r="T262" s="42"/>
      <c r="U262" s="138"/>
    </row>
    <row r="263" spans="1:21" ht="14.25">
      <c r="A263" s="40">
        <v>255</v>
      </c>
      <c r="B263" s="54" t="s">
        <v>544</v>
      </c>
      <c r="C263" s="55" t="s">
        <v>557</v>
      </c>
      <c r="D263" s="141">
        <v>3132</v>
      </c>
      <c r="E263" s="59">
        <f t="shared" si="36"/>
        <v>2192</v>
      </c>
      <c r="F263" s="96" t="s">
        <v>558</v>
      </c>
      <c r="G263" s="55">
        <v>190000</v>
      </c>
      <c r="H263" s="41"/>
      <c r="I263" s="41"/>
      <c r="J263" s="55"/>
      <c r="K263" s="41"/>
      <c r="L263" s="41"/>
      <c r="M263" s="55"/>
      <c r="N263" s="42">
        <v>161376</v>
      </c>
      <c r="O263" s="41">
        <f t="shared" si="28"/>
        <v>32275</v>
      </c>
      <c r="P263" s="55"/>
      <c r="Q263" s="77">
        <f t="shared" si="29"/>
        <v>129101</v>
      </c>
      <c r="R263" s="55"/>
      <c r="S263" s="59">
        <v>28624</v>
      </c>
      <c r="T263" s="59"/>
      <c r="U263" s="59"/>
    </row>
    <row r="264" spans="1:21" ht="19.5" customHeight="1">
      <c r="A264" s="40">
        <v>256</v>
      </c>
      <c r="B264" s="54" t="s">
        <v>544</v>
      </c>
      <c r="C264" s="55" t="s">
        <v>559</v>
      </c>
      <c r="D264" s="141">
        <v>4624</v>
      </c>
      <c r="E264" s="59">
        <f t="shared" si="36"/>
        <v>3237</v>
      </c>
      <c r="F264" s="96" t="s">
        <v>560</v>
      </c>
      <c r="G264" s="55">
        <v>330000</v>
      </c>
      <c r="H264" s="41"/>
      <c r="I264" s="41"/>
      <c r="J264" s="55"/>
      <c r="K264" s="41"/>
      <c r="L264" s="41"/>
      <c r="M264" s="55"/>
      <c r="N264" s="42">
        <v>238252</v>
      </c>
      <c r="O264" s="41">
        <f t="shared" si="28"/>
        <v>47650</v>
      </c>
      <c r="P264" s="55"/>
      <c r="Q264" s="77">
        <f t="shared" si="29"/>
        <v>190602</v>
      </c>
      <c r="R264" s="55"/>
      <c r="S264" s="59">
        <v>10000</v>
      </c>
      <c r="T264" s="59">
        <v>81748</v>
      </c>
      <c r="U264" s="59"/>
    </row>
    <row r="265" spans="1:21" ht="14.25">
      <c r="A265" s="40">
        <v>257</v>
      </c>
      <c r="B265" s="54" t="s">
        <v>544</v>
      </c>
      <c r="C265" s="55" t="s">
        <v>561</v>
      </c>
      <c r="D265" s="141">
        <v>1449</v>
      </c>
      <c r="E265" s="59">
        <f t="shared" si="36"/>
        <v>1014</v>
      </c>
      <c r="F265" s="96" t="s">
        <v>562</v>
      </c>
      <c r="G265" s="41">
        <v>140000</v>
      </c>
      <c r="H265" s="41"/>
      <c r="I265" s="41"/>
      <c r="J265" s="55"/>
      <c r="K265" s="41"/>
      <c r="L265" s="41"/>
      <c r="M265" s="55"/>
      <c r="N265" s="42">
        <v>100000</v>
      </c>
      <c r="O265" s="41">
        <f t="shared" si="28"/>
        <v>20000</v>
      </c>
      <c r="P265" s="55"/>
      <c r="Q265" s="77">
        <f t="shared" si="29"/>
        <v>80000</v>
      </c>
      <c r="R265" s="55"/>
      <c r="S265" s="59">
        <v>40000</v>
      </c>
      <c r="T265" s="59"/>
      <c r="U265" s="59"/>
    </row>
    <row r="266" spans="1:21" ht="14.25">
      <c r="A266" s="40">
        <v>258</v>
      </c>
      <c r="B266" s="54" t="s">
        <v>544</v>
      </c>
      <c r="C266" s="55" t="s">
        <v>563</v>
      </c>
      <c r="D266" s="141">
        <v>8035</v>
      </c>
      <c r="E266" s="59">
        <f t="shared" si="36"/>
        <v>5625</v>
      </c>
      <c r="F266" s="96" t="s">
        <v>564</v>
      </c>
      <c r="G266" s="55">
        <v>425000</v>
      </c>
      <c r="H266" s="41"/>
      <c r="I266" s="41"/>
      <c r="J266" s="55"/>
      <c r="K266" s="41"/>
      <c r="L266" s="41"/>
      <c r="M266" s="55"/>
      <c r="N266" s="42">
        <v>414004</v>
      </c>
      <c r="O266" s="41">
        <f aca="true" t="shared" si="37" ref="O266:O293">INT(N266*0.2+0.5)</f>
        <v>82801</v>
      </c>
      <c r="P266" s="55"/>
      <c r="Q266" s="77">
        <f aca="true" t="shared" si="38" ref="Q266:Q293">N266-O266</f>
        <v>331203</v>
      </c>
      <c r="R266" s="55"/>
      <c r="S266" s="59">
        <v>10996</v>
      </c>
      <c r="T266" s="59"/>
      <c r="U266" s="59"/>
    </row>
    <row r="267" spans="1:21" ht="14.25">
      <c r="A267" s="40">
        <v>259</v>
      </c>
      <c r="B267" s="54" t="s">
        <v>544</v>
      </c>
      <c r="C267" s="55" t="s">
        <v>565</v>
      </c>
      <c r="D267" s="141">
        <v>3326</v>
      </c>
      <c r="E267" s="59">
        <f t="shared" si="36"/>
        <v>2328</v>
      </c>
      <c r="F267" s="96" t="s">
        <v>566</v>
      </c>
      <c r="G267" s="55">
        <v>210000</v>
      </c>
      <c r="H267" s="41"/>
      <c r="I267" s="41"/>
      <c r="J267" s="55"/>
      <c r="K267" s="41"/>
      <c r="L267" s="41"/>
      <c r="M267" s="55"/>
      <c r="N267" s="42">
        <v>171372</v>
      </c>
      <c r="O267" s="41">
        <f t="shared" si="37"/>
        <v>34274</v>
      </c>
      <c r="P267" s="55"/>
      <c r="Q267" s="77">
        <f t="shared" si="38"/>
        <v>137098</v>
      </c>
      <c r="R267" s="55"/>
      <c r="S267" s="59">
        <v>8628</v>
      </c>
      <c r="T267" s="59"/>
      <c r="U267" s="59">
        <v>30000</v>
      </c>
    </row>
    <row r="268" spans="1:21" ht="14.25">
      <c r="A268" s="40">
        <v>260</v>
      </c>
      <c r="B268" s="54" t="s">
        <v>544</v>
      </c>
      <c r="C268" s="55" t="s">
        <v>567</v>
      </c>
      <c r="D268" s="141">
        <v>2147</v>
      </c>
      <c r="E268" s="59">
        <f t="shared" si="36"/>
        <v>1503</v>
      </c>
      <c r="F268" s="96" t="s">
        <v>568</v>
      </c>
      <c r="G268" s="55">
        <v>130000</v>
      </c>
      <c r="H268" s="41"/>
      <c r="I268" s="41"/>
      <c r="J268" s="55"/>
      <c r="K268" s="41"/>
      <c r="L268" s="41"/>
      <c r="M268" s="55"/>
      <c r="N268" s="42">
        <v>122916</v>
      </c>
      <c r="O268" s="41">
        <f t="shared" si="37"/>
        <v>24583</v>
      </c>
      <c r="P268" s="55"/>
      <c r="Q268" s="77">
        <f t="shared" si="38"/>
        <v>98333</v>
      </c>
      <c r="R268" s="55"/>
      <c r="S268" s="59">
        <v>7084</v>
      </c>
      <c r="T268" s="59"/>
      <c r="U268" s="59"/>
    </row>
    <row r="269" spans="1:21" ht="14.25">
      <c r="A269" s="40">
        <v>261</v>
      </c>
      <c r="B269" s="54" t="s">
        <v>544</v>
      </c>
      <c r="C269" s="55" t="s">
        <v>569</v>
      </c>
      <c r="D269" s="141">
        <v>4874</v>
      </c>
      <c r="E269" s="59">
        <f t="shared" si="36"/>
        <v>3412</v>
      </c>
      <c r="F269" s="43" t="s">
        <v>570</v>
      </c>
      <c r="G269" s="55">
        <v>300000</v>
      </c>
      <c r="H269" s="41"/>
      <c r="I269" s="41"/>
      <c r="J269" s="55"/>
      <c r="K269" s="41"/>
      <c r="L269" s="41"/>
      <c r="M269" s="55"/>
      <c r="N269" s="42">
        <v>251133</v>
      </c>
      <c r="O269" s="41">
        <f t="shared" si="37"/>
        <v>50227</v>
      </c>
      <c r="P269" s="55"/>
      <c r="Q269" s="77">
        <f t="shared" si="38"/>
        <v>200906</v>
      </c>
      <c r="R269" s="55"/>
      <c r="S269" s="59">
        <v>48867</v>
      </c>
      <c r="T269" s="59"/>
      <c r="U269" s="59"/>
    </row>
    <row r="270" spans="1:21" ht="14.25">
      <c r="A270" s="40">
        <v>262</v>
      </c>
      <c r="B270" s="54" t="s">
        <v>544</v>
      </c>
      <c r="C270" s="55" t="s">
        <v>571</v>
      </c>
      <c r="D270" s="141">
        <v>1855</v>
      </c>
      <c r="E270" s="59">
        <f t="shared" si="36"/>
        <v>1299</v>
      </c>
      <c r="F270" s="96" t="s">
        <v>572</v>
      </c>
      <c r="G270" s="55">
        <v>110000</v>
      </c>
      <c r="H270" s="41"/>
      <c r="I270" s="41"/>
      <c r="J270" s="55"/>
      <c r="K270" s="41"/>
      <c r="L270" s="41"/>
      <c r="M270" s="55"/>
      <c r="N270" s="42">
        <v>106199</v>
      </c>
      <c r="O270" s="41">
        <f t="shared" si="37"/>
        <v>21240</v>
      </c>
      <c r="P270" s="55"/>
      <c r="Q270" s="77">
        <f t="shared" si="38"/>
        <v>84959</v>
      </c>
      <c r="R270" s="55"/>
      <c r="S270" s="59">
        <v>3801</v>
      </c>
      <c r="T270" s="59"/>
      <c r="U270" s="59"/>
    </row>
    <row r="271" spans="1:21" ht="27" customHeight="1">
      <c r="A271" s="40">
        <v>263</v>
      </c>
      <c r="B271" s="54" t="s">
        <v>573</v>
      </c>
      <c r="C271" s="41" t="s">
        <v>574</v>
      </c>
      <c r="D271" s="41">
        <v>2530</v>
      </c>
      <c r="E271" s="42">
        <v>1885</v>
      </c>
      <c r="F271" s="43" t="s">
        <v>575</v>
      </c>
      <c r="G271" s="41">
        <v>180000</v>
      </c>
      <c r="H271" s="41"/>
      <c r="I271" s="41"/>
      <c r="J271" s="41"/>
      <c r="K271" s="41"/>
      <c r="L271" s="41"/>
      <c r="M271" s="41"/>
      <c r="N271" s="42">
        <v>144175</v>
      </c>
      <c r="O271" s="41">
        <f t="shared" si="37"/>
        <v>28835</v>
      </c>
      <c r="P271" s="41"/>
      <c r="Q271" s="77">
        <f t="shared" si="38"/>
        <v>115340</v>
      </c>
      <c r="R271" s="41"/>
      <c r="S271" s="42">
        <f aca="true" t="shared" si="39" ref="S271:S276">G271-N271</f>
        <v>35825</v>
      </c>
      <c r="T271" s="71"/>
      <c r="U271" s="71"/>
    </row>
    <row r="272" spans="1:21" ht="22.5">
      <c r="A272" s="40">
        <v>264</v>
      </c>
      <c r="B272" s="54" t="s">
        <v>573</v>
      </c>
      <c r="C272" s="41" t="s">
        <v>576</v>
      </c>
      <c r="D272" s="41">
        <v>1622</v>
      </c>
      <c r="E272" s="42">
        <v>1208</v>
      </c>
      <c r="F272" s="43" t="s">
        <v>577</v>
      </c>
      <c r="G272" s="41">
        <v>300000</v>
      </c>
      <c r="H272" s="41"/>
      <c r="I272" s="41"/>
      <c r="J272" s="41"/>
      <c r="K272" s="41"/>
      <c r="L272" s="41"/>
      <c r="M272" s="41"/>
      <c r="N272" s="42">
        <v>100000</v>
      </c>
      <c r="O272" s="41">
        <f t="shared" si="37"/>
        <v>20000</v>
      </c>
      <c r="P272" s="41"/>
      <c r="Q272" s="77">
        <f t="shared" si="38"/>
        <v>80000</v>
      </c>
      <c r="R272" s="77"/>
      <c r="S272" s="42">
        <f t="shared" si="39"/>
        <v>200000</v>
      </c>
      <c r="T272" s="80"/>
      <c r="U272" s="80"/>
    </row>
    <row r="273" spans="1:21" ht="14.25">
      <c r="A273" s="40">
        <v>265</v>
      </c>
      <c r="B273" s="54" t="s">
        <v>573</v>
      </c>
      <c r="C273" s="55" t="s">
        <v>578</v>
      </c>
      <c r="D273" s="55">
        <v>957</v>
      </c>
      <c r="E273" s="42">
        <v>713</v>
      </c>
      <c r="F273" s="43" t="s">
        <v>579</v>
      </c>
      <c r="G273" s="55">
        <v>199794</v>
      </c>
      <c r="H273" s="41"/>
      <c r="I273" s="41"/>
      <c r="J273" s="41"/>
      <c r="K273" s="41"/>
      <c r="L273" s="41"/>
      <c r="M273" s="41"/>
      <c r="N273" s="42">
        <v>100000</v>
      </c>
      <c r="O273" s="41">
        <f t="shared" si="37"/>
        <v>20000</v>
      </c>
      <c r="P273" s="55"/>
      <c r="Q273" s="77">
        <f t="shared" si="38"/>
        <v>80000</v>
      </c>
      <c r="R273" s="55"/>
      <c r="S273" s="42">
        <f t="shared" si="39"/>
        <v>99794</v>
      </c>
      <c r="T273" s="78"/>
      <c r="U273" s="78"/>
    </row>
    <row r="274" spans="1:21" ht="22.5">
      <c r="A274" s="40">
        <v>266</v>
      </c>
      <c r="B274" s="54" t="s">
        <v>573</v>
      </c>
      <c r="C274" s="55" t="s">
        <v>580</v>
      </c>
      <c r="D274" s="55">
        <v>1044</v>
      </c>
      <c r="E274" s="42">
        <v>778</v>
      </c>
      <c r="F274" s="43" t="s">
        <v>581</v>
      </c>
      <c r="G274" s="55">
        <v>236000</v>
      </c>
      <c r="H274" s="41"/>
      <c r="I274" s="41"/>
      <c r="J274" s="41"/>
      <c r="K274" s="41"/>
      <c r="L274" s="41"/>
      <c r="M274" s="41"/>
      <c r="N274" s="42">
        <v>100000</v>
      </c>
      <c r="O274" s="41">
        <f t="shared" si="37"/>
        <v>20000</v>
      </c>
      <c r="P274" s="55"/>
      <c r="Q274" s="77">
        <f t="shared" si="38"/>
        <v>80000</v>
      </c>
      <c r="R274" s="55"/>
      <c r="S274" s="42">
        <f t="shared" si="39"/>
        <v>136000</v>
      </c>
      <c r="T274" s="78"/>
      <c r="U274" s="78"/>
    </row>
    <row r="275" spans="1:21" ht="14.25">
      <c r="A275" s="40">
        <v>267</v>
      </c>
      <c r="B275" s="54" t="s">
        <v>573</v>
      </c>
      <c r="C275" s="55" t="s">
        <v>582</v>
      </c>
      <c r="D275" s="55">
        <v>1243</v>
      </c>
      <c r="E275" s="42">
        <v>926</v>
      </c>
      <c r="F275" s="43" t="s">
        <v>583</v>
      </c>
      <c r="G275" s="55">
        <v>123002</v>
      </c>
      <c r="H275" s="41"/>
      <c r="I275" s="41"/>
      <c r="J275" s="41"/>
      <c r="K275" s="41"/>
      <c r="L275" s="41"/>
      <c r="M275" s="41"/>
      <c r="N275" s="42">
        <v>100000</v>
      </c>
      <c r="O275" s="41">
        <f t="shared" si="37"/>
        <v>20000</v>
      </c>
      <c r="P275" s="55"/>
      <c r="Q275" s="77">
        <f t="shared" si="38"/>
        <v>80000</v>
      </c>
      <c r="R275" s="55"/>
      <c r="S275" s="42">
        <f t="shared" si="39"/>
        <v>23002</v>
      </c>
      <c r="T275" s="78"/>
      <c r="U275" s="78"/>
    </row>
    <row r="276" spans="1:21" ht="30" customHeight="1">
      <c r="A276" s="40">
        <v>268</v>
      </c>
      <c r="B276" s="54" t="s">
        <v>573</v>
      </c>
      <c r="C276" s="41" t="s">
        <v>584</v>
      </c>
      <c r="D276" s="58">
        <v>2740</v>
      </c>
      <c r="E276" s="142">
        <v>2045</v>
      </c>
      <c r="F276" s="143" t="s">
        <v>585</v>
      </c>
      <c r="G276" s="58">
        <v>300000</v>
      </c>
      <c r="H276" s="41"/>
      <c r="I276" s="41"/>
      <c r="J276" s="58"/>
      <c r="K276" s="41"/>
      <c r="L276" s="41"/>
      <c r="M276" s="58"/>
      <c r="N276" s="142">
        <v>156600</v>
      </c>
      <c r="O276" s="41">
        <f t="shared" si="37"/>
        <v>31320</v>
      </c>
      <c r="P276" s="58"/>
      <c r="Q276" s="77">
        <f t="shared" si="38"/>
        <v>125280</v>
      </c>
      <c r="R276" s="58"/>
      <c r="S276" s="42">
        <f t="shared" si="39"/>
        <v>143400</v>
      </c>
      <c r="T276" s="78"/>
      <c r="U276" s="78"/>
    </row>
    <row r="277" spans="1:21" ht="22.5">
      <c r="A277" s="40">
        <v>269</v>
      </c>
      <c r="B277" s="54" t="s">
        <v>586</v>
      </c>
      <c r="C277" s="125" t="s">
        <v>587</v>
      </c>
      <c r="D277" s="125">
        <v>3256</v>
      </c>
      <c r="E277" s="104">
        <v>2852</v>
      </c>
      <c r="F277" s="105" t="s">
        <v>588</v>
      </c>
      <c r="G277" s="125">
        <v>300000</v>
      </c>
      <c r="H277" s="125"/>
      <c r="I277" s="125"/>
      <c r="J277" s="125"/>
      <c r="K277" s="125"/>
      <c r="L277" s="125"/>
      <c r="M277" s="125"/>
      <c r="N277" s="104">
        <v>167765</v>
      </c>
      <c r="O277" s="41">
        <f t="shared" si="37"/>
        <v>33553</v>
      </c>
      <c r="P277" s="125"/>
      <c r="Q277" s="77">
        <f t="shared" si="38"/>
        <v>134212</v>
      </c>
      <c r="R277" s="125"/>
      <c r="S277" s="104">
        <v>132235</v>
      </c>
      <c r="T277" s="104">
        <v>0</v>
      </c>
      <c r="U277" s="104">
        <v>0</v>
      </c>
    </row>
    <row r="278" spans="1:21" ht="22.5">
      <c r="A278" s="40">
        <v>270</v>
      </c>
      <c r="B278" s="54" t="s">
        <v>586</v>
      </c>
      <c r="C278" s="125" t="s">
        <v>589</v>
      </c>
      <c r="D278" s="125">
        <v>4826</v>
      </c>
      <c r="E278" s="104">
        <v>3325</v>
      </c>
      <c r="F278" s="105" t="s">
        <v>590</v>
      </c>
      <c r="G278" s="125">
        <v>1326339</v>
      </c>
      <c r="H278" s="125"/>
      <c r="I278" s="125"/>
      <c r="J278" s="125"/>
      <c r="K278" s="125"/>
      <c r="L278" s="125"/>
      <c r="M278" s="125"/>
      <c r="N278" s="104">
        <v>248660</v>
      </c>
      <c r="O278" s="41">
        <f t="shared" si="37"/>
        <v>49732</v>
      </c>
      <c r="P278" s="125"/>
      <c r="Q278" s="77">
        <f t="shared" si="38"/>
        <v>198928</v>
      </c>
      <c r="R278" s="125"/>
      <c r="S278" s="104">
        <v>977679</v>
      </c>
      <c r="T278" s="104">
        <v>100000</v>
      </c>
      <c r="U278" s="104">
        <v>0</v>
      </c>
    </row>
    <row r="279" spans="1:21" ht="22.5">
      <c r="A279" s="40">
        <v>271</v>
      </c>
      <c r="B279" s="54" t="s">
        <v>586</v>
      </c>
      <c r="C279" s="125" t="s">
        <v>591</v>
      </c>
      <c r="D279" s="125">
        <v>2153</v>
      </c>
      <c r="E279" s="104">
        <v>1773</v>
      </c>
      <c r="F279" s="105" t="s">
        <v>592</v>
      </c>
      <c r="G279" s="125">
        <v>360000</v>
      </c>
      <c r="H279" s="125"/>
      <c r="I279" s="125"/>
      <c r="J279" s="125"/>
      <c r="K279" s="125"/>
      <c r="L279" s="125"/>
      <c r="M279" s="125"/>
      <c r="N279" s="104">
        <v>123260</v>
      </c>
      <c r="O279" s="41">
        <f t="shared" si="37"/>
        <v>24652</v>
      </c>
      <c r="P279" s="125"/>
      <c r="Q279" s="77">
        <f t="shared" si="38"/>
        <v>98608</v>
      </c>
      <c r="R279" s="125"/>
      <c r="S279" s="104">
        <v>236740</v>
      </c>
      <c r="T279" s="104">
        <v>0</v>
      </c>
      <c r="U279" s="104">
        <v>0</v>
      </c>
    </row>
    <row r="280" spans="1:21" ht="22.5">
      <c r="A280" s="40">
        <v>272</v>
      </c>
      <c r="B280" s="54" t="s">
        <v>586</v>
      </c>
      <c r="C280" s="41" t="s">
        <v>593</v>
      </c>
      <c r="D280" s="125">
        <v>846</v>
      </c>
      <c r="E280" s="104">
        <v>578</v>
      </c>
      <c r="F280" s="105" t="s">
        <v>594</v>
      </c>
      <c r="G280" s="125">
        <v>370000</v>
      </c>
      <c r="H280" s="125"/>
      <c r="I280" s="125"/>
      <c r="J280" s="125"/>
      <c r="K280" s="125"/>
      <c r="L280" s="125"/>
      <c r="M280" s="125"/>
      <c r="N280" s="104">
        <v>100000</v>
      </c>
      <c r="O280" s="41">
        <f t="shared" si="37"/>
        <v>20000</v>
      </c>
      <c r="P280" s="125"/>
      <c r="Q280" s="77">
        <f t="shared" si="38"/>
        <v>80000</v>
      </c>
      <c r="R280" s="125"/>
      <c r="S280" s="104">
        <v>270000</v>
      </c>
      <c r="T280" s="59">
        <v>0</v>
      </c>
      <c r="U280" s="59">
        <v>0</v>
      </c>
    </row>
    <row r="281" spans="1:21" ht="25.5" customHeight="1">
      <c r="A281" s="40">
        <v>273</v>
      </c>
      <c r="B281" s="54" t="s">
        <v>595</v>
      </c>
      <c r="C281" s="41" t="s">
        <v>596</v>
      </c>
      <c r="D281" s="41">
        <v>1398</v>
      </c>
      <c r="E281" s="42">
        <f>INT(D281*0.7+0.5)</f>
        <v>979</v>
      </c>
      <c r="F281" s="43" t="s">
        <v>597</v>
      </c>
      <c r="G281" s="41">
        <v>380000</v>
      </c>
      <c r="H281" s="41"/>
      <c r="I281" s="41"/>
      <c r="J281" s="41"/>
      <c r="K281" s="41"/>
      <c r="L281" s="41"/>
      <c r="M281" s="41"/>
      <c r="N281" s="42">
        <v>100000</v>
      </c>
      <c r="O281" s="41">
        <f t="shared" si="37"/>
        <v>20000</v>
      </c>
      <c r="P281" s="41"/>
      <c r="Q281" s="77">
        <f t="shared" si="38"/>
        <v>80000</v>
      </c>
      <c r="R281" s="41"/>
      <c r="S281" s="42">
        <v>280000</v>
      </c>
      <c r="T281" s="42"/>
      <c r="U281" s="42"/>
    </row>
    <row r="282" spans="1:21" ht="21" customHeight="1">
      <c r="A282" s="40">
        <v>274</v>
      </c>
      <c r="B282" s="54" t="s">
        <v>595</v>
      </c>
      <c r="C282" s="41" t="s">
        <v>598</v>
      </c>
      <c r="D282" s="77">
        <v>2590</v>
      </c>
      <c r="E282" s="42">
        <f>INT(D282*0.7+0.5)</f>
        <v>1813</v>
      </c>
      <c r="F282" s="43" t="s">
        <v>599</v>
      </c>
      <c r="G282" s="41">
        <v>252000</v>
      </c>
      <c r="H282" s="41"/>
      <c r="I282" s="41"/>
      <c r="J282" s="41"/>
      <c r="K282" s="41"/>
      <c r="L282" s="41"/>
      <c r="M282" s="41"/>
      <c r="N282" s="42">
        <v>148000</v>
      </c>
      <c r="O282" s="41">
        <f t="shared" si="37"/>
        <v>29600</v>
      </c>
      <c r="P282" s="77"/>
      <c r="Q282" s="77">
        <f t="shared" si="38"/>
        <v>118400</v>
      </c>
      <c r="R282" s="41"/>
      <c r="S282" s="42">
        <v>104000</v>
      </c>
      <c r="T282" s="42"/>
      <c r="U282" s="42"/>
    </row>
    <row r="283" spans="1:21" ht="28.5" customHeight="1">
      <c r="A283" s="40">
        <v>275</v>
      </c>
      <c r="B283" s="54" t="s">
        <v>595</v>
      </c>
      <c r="C283" s="41" t="s">
        <v>600</v>
      </c>
      <c r="D283" s="41">
        <v>1394</v>
      </c>
      <c r="E283" s="42">
        <f>INT(D283*0.7+0.5)</f>
        <v>976</v>
      </c>
      <c r="F283" s="43" t="s">
        <v>601</v>
      </c>
      <c r="G283" s="77">
        <v>194500</v>
      </c>
      <c r="H283" s="41"/>
      <c r="I283" s="41"/>
      <c r="J283" s="41"/>
      <c r="K283" s="41"/>
      <c r="L283" s="41"/>
      <c r="M283" s="41"/>
      <c r="N283" s="42">
        <v>100000</v>
      </c>
      <c r="O283" s="41">
        <f t="shared" si="37"/>
        <v>20000</v>
      </c>
      <c r="P283" s="41"/>
      <c r="Q283" s="77">
        <f t="shared" si="38"/>
        <v>80000</v>
      </c>
      <c r="R283" s="41"/>
      <c r="S283" s="42">
        <v>94500</v>
      </c>
      <c r="T283" s="42"/>
      <c r="U283" s="42"/>
    </row>
    <row r="284" spans="1:21" ht="30.75" customHeight="1">
      <c r="A284" s="40">
        <v>276</v>
      </c>
      <c r="B284" s="54" t="s">
        <v>595</v>
      </c>
      <c r="C284" s="41" t="s">
        <v>602</v>
      </c>
      <c r="D284" s="41">
        <v>658</v>
      </c>
      <c r="E284" s="42">
        <f>INT(D284*0.7+0.5)</f>
        <v>461</v>
      </c>
      <c r="F284" s="43" t="s">
        <v>603</v>
      </c>
      <c r="G284" s="41">
        <v>150000</v>
      </c>
      <c r="H284" s="41"/>
      <c r="I284" s="41"/>
      <c r="J284" s="41"/>
      <c r="K284" s="41"/>
      <c r="L284" s="41"/>
      <c r="M284" s="41"/>
      <c r="N284" s="42">
        <v>100000</v>
      </c>
      <c r="O284" s="41">
        <f t="shared" si="37"/>
        <v>20000</v>
      </c>
      <c r="P284" s="41"/>
      <c r="Q284" s="77">
        <f t="shared" si="38"/>
        <v>80000</v>
      </c>
      <c r="R284" s="77"/>
      <c r="S284" s="42">
        <v>50000</v>
      </c>
      <c r="T284" s="42"/>
      <c r="U284" s="42"/>
    </row>
    <row r="285" spans="1:21" ht="27" customHeight="1">
      <c r="A285" s="40">
        <v>277</v>
      </c>
      <c r="B285" s="54" t="s">
        <v>604</v>
      </c>
      <c r="C285" s="144" t="s">
        <v>605</v>
      </c>
      <c r="D285" s="144">
        <v>645</v>
      </c>
      <c r="E285" s="136">
        <f aca="true" t="shared" si="40" ref="E285:E287">D285*0.8</f>
        <v>516</v>
      </c>
      <c r="F285" s="106" t="s">
        <v>606</v>
      </c>
      <c r="G285" s="24">
        <v>610059</v>
      </c>
      <c r="H285" s="101"/>
      <c r="I285" s="24"/>
      <c r="J285" s="24"/>
      <c r="K285" s="24"/>
      <c r="L285" s="24"/>
      <c r="M285" s="24"/>
      <c r="N285" s="80">
        <v>250000</v>
      </c>
      <c r="O285" s="41">
        <f t="shared" si="37"/>
        <v>50000</v>
      </c>
      <c r="P285" s="24"/>
      <c r="Q285" s="77">
        <f t="shared" si="38"/>
        <v>200000</v>
      </c>
      <c r="R285" s="24"/>
      <c r="S285" s="80">
        <v>210059</v>
      </c>
      <c r="T285" s="80">
        <v>0</v>
      </c>
      <c r="U285" s="80">
        <v>150000</v>
      </c>
    </row>
    <row r="286" spans="1:21" ht="33.75" customHeight="1">
      <c r="A286" s="40">
        <v>278</v>
      </c>
      <c r="B286" s="54" t="s">
        <v>604</v>
      </c>
      <c r="C286" s="144" t="s">
        <v>607</v>
      </c>
      <c r="D286" s="144">
        <v>1070</v>
      </c>
      <c r="E286" s="136">
        <f t="shared" si="40"/>
        <v>856</v>
      </c>
      <c r="F286" s="106" t="s">
        <v>608</v>
      </c>
      <c r="G286" s="24">
        <v>350000</v>
      </c>
      <c r="H286" s="101"/>
      <c r="I286" s="24"/>
      <c r="J286" s="24"/>
      <c r="K286" s="24"/>
      <c r="L286" s="24"/>
      <c r="M286" s="24"/>
      <c r="N286" s="80">
        <v>300000</v>
      </c>
      <c r="O286" s="41">
        <f t="shared" si="37"/>
        <v>60000</v>
      </c>
      <c r="P286" s="24"/>
      <c r="Q286" s="77">
        <f t="shared" si="38"/>
        <v>240000</v>
      </c>
      <c r="R286" s="24"/>
      <c r="S286" s="80">
        <v>50000</v>
      </c>
      <c r="T286" s="80">
        <v>0</v>
      </c>
      <c r="U286" s="80">
        <v>0</v>
      </c>
    </row>
    <row r="287" spans="1:21" ht="37.5" customHeight="1">
      <c r="A287" s="40">
        <v>279</v>
      </c>
      <c r="B287" s="54" t="s">
        <v>604</v>
      </c>
      <c r="C287" s="144" t="s">
        <v>609</v>
      </c>
      <c r="D287" s="144">
        <v>1435</v>
      </c>
      <c r="E287" s="136">
        <f t="shared" si="40"/>
        <v>1148</v>
      </c>
      <c r="F287" s="106" t="s">
        <v>610</v>
      </c>
      <c r="G287" s="24">
        <v>180000</v>
      </c>
      <c r="H287" s="101"/>
      <c r="I287" s="24"/>
      <c r="J287" s="24"/>
      <c r="K287" s="24"/>
      <c r="L287" s="24"/>
      <c r="M287" s="24"/>
      <c r="N287" s="80">
        <v>100000</v>
      </c>
      <c r="O287" s="41">
        <f t="shared" si="37"/>
        <v>20000</v>
      </c>
      <c r="P287" s="24"/>
      <c r="Q287" s="77">
        <f t="shared" si="38"/>
        <v>80000</v>
      </c>
      <c r="R287" s="24"/>
      <c r="S287" s="80">
        <v>80000</v>
      </c>
      <c r="T287" s="80">
        <v>0</v>
      </c>
      <c r="U287" s="80">
        <v>0</v>
      </c>
    </row>
    <row r="288" spans="1:21" ht="22.5">
      <c r="A288" s="40">
        <v>280</v>
      </c>
      <c r="B288" s="54" t="s">
        <v>604</v>
      </c>
      <c r="C288" s="144" t="s">
        <v>611</v>
      </c>
      <c r="D288" s="144">
        <v>1508</v>
      </c>
      <c r="E288" s="136">
        <v>1206</v>
      </c>
      <c r="F288" s="106" t="s">
        <v>612</v>
      </c>
      <c r="G288" s="24">
        <v>165000</v>
      </c>
      <c r="H288" s="101"/>
      <c r="I288" s="24"/>
      <c r="J288" s="24"/>
      <c r="K288" s="24"/>
      <c r="L288" s="24"/>
      <c r="M288" s="24"/>
      <c r="N288" s="80">
        <v>100000</v>
      </c>
      <c r="O288" s="41">
        <f t="shared" si="37"/>
        <v>20000</v>
      </c>
      <c r="P288" s="24"/>
      <c r="Q288" s="77">
        <f t="shared" si="38"/>
        <v>80000</v>
      </c>
      <c r="R288" s="24"/>
      <c r="S288" s="80">
        <v>65000</v>
      </c>
      <c r="T288" s="80">
        <v>0</v>
      </c>
      <c r="U288" s="80">
        <v>0</v>
      </c>
    </row>
    <row r="289" spans="1:21" ht="21" customHeight="1">
      <c r="A289" s="40">
        <v>281</v>
      </c>
      <c r="B289" s="54" t="s">
        <v>613</v>
      </c>
      <c r="C289" s="41" t="s">
        <v>614</v>
      </c>
      <c r="D289" s="41">
        <v>1116</v>
      </c>
      <c r="E289" s="42">
        <v>792</v>
      </c>
      <c r="F289" s="43" t="s">
        <v>615</v>
      </c>
      <c r="G289" s="41">
        <v>250000</v>
      </c>
      <c r="H289" s="41"/>
      <c r="I289" s="41"/>
      <c r="J289" s="41"/>
      <c r="K289" s="41"/>
      <c r="L289" s="41"/>
      <c r="M289" s="41"/>
      <c r="N289" s="42">
        <v>100000</v>
      </c>
      <c r="O289" s="41">
        <f t="shared" si="37"/>
        <v>20000</v>
      </c>
      <c r="P289" s="41"/>
      <c r="Q289" s="77">
        <f t="shared" si="38"/>
        <v>80000</v>
      </c>
      <c r="R289" s="41"/>
      <c r="S289" s="42">
        <v>150000</v>
      </c>
      <c r="T289" s="42"/>
      <c r="U289" s="42"/>
    </row>
    <row r="290" spans="1:21" ht="22.5">
      <c r="A290" s="40">
        <v>282</v>
      </c>
      <c r="B290" s="54" t="s">
        <v>613</v>
      </c>
      <c r="C290" s="41" t="s">
        <v>616</v>
      </c>
      <c r="D290" s="41">
        <v>2080</v>
      </c>
      <c r="E290" s="42">
        <v>1535</v>
      </c>
      <c r="F290" s="43" t="s">
        <v>617</v>
      </c>
      <c r="G290" s="41">
        <v>210000</v>
      </c>
      <c r="H290" s="41"/>
      <c r="I290" s="41"/>
      <c r="J290" s="41"/>
      <c r="K290" s="41"/>
      <c r="L290" s="41"/>
      <c r="M290" s="41"/>
      <c r="N290" s="42">
        <v>119080</v>
      </c>
      <c r="O290" s="41">
        <f t="shared" si="37"/>
        <v>23816</v>
      </c>
      <c r="P290" s="41"/>
      <c r="Q290" s="77">
        <f t="shared" si="38"/>
        <v>95264</v>
      </c>
      <c r="R290" s="41"/>
      <c r="S290" s="42">
        <f>G290-N290</f>
        <v>90920</v>
      </c>
      <c r="T290" s="42"/>
      <c r="U290" s="42"/>
    </row>
    <row r="291" spans="1:21" ht="24" customHeight="1">
      <c r="A291" s="40">
        <v>283</v>
      </c>
      <c r="B291" s="54" t="s">
        <v>613</v>
      </c>
      <c r="C291" s="41" t="s">
        <v>618</v>
      </c>
      <c r="D291" s="41">
        <v>2311</v>
      </c>
      <c r="E291" s="42">
        <v>2256</v>
      </c>
      <c r="F291" s="43" t="s">
        <v>619</v>
      </c>
      <c r="G291" s="41">
        <v>180000</v>
      </c>
      <c r="H291" s="41"/>
      <c r="I291" s="41"/>
      <c r="J291" s="41"/>
      <c r="K291" s="41"/>
      <c r="L291" s="41"/>
      <c r="M291" s="41"/>
      <c r="N291" s="42">
        <v>132305</v>
      </c>
      <c r="O291" s="41">
        <f t="shared" si="37"/>
        <v>26461</v>
      </c>
      <c r="P291" s="41"/>
      <c r="Q291" s="77">
        <f t="shared" si="38"/>
        <v>105844</v>
      </c>
      <c r="R291" s="41"/>
      <c r="S291" s="42">
        <f>G291-N291</f>
        <v>47695</v>
      </c>
      <c r="T291" s="42"/>
      <c r="U291" s="42"/>
    </row>
    <row r="292" spans="1:21" ht="22.5">
      <c r="A292" s="40">
        <v>284</v>
      </c>
      <c r="B292" s="54" t="s">
        <v>613</v>
      </c>
      <c r="C292" s="41" t="s">
        <v>620</v>
      </c>
      <c r="D292" s="41">
        <v>1102</v>
      </c>
      <c r="E292" s="42">
        <v>835</v>
      </c>
      <c r="F292" s="43" t="s">
        <v>621</v>
      </c>
      <c r="G292" s="41">
        <v>138000</v>
      </c>
      <c r="H292" s="41"/>
      <c r="I292" s="41"/>
      <c r="J292" s="41"/>
      <c r="K292" s="41"/>
      <c r="L292" s="41"/>
      <c r="M292" s="41"/>
      <c r="N292" s="42">
        <v>100000</v>
      </c>
      <c r="O292" s="41">
        <f t="shared" si="37"/>
        <v>20000</v>
      </c>
      <c r="P292" s="41"/>
      <c r="Q292" s="77">
        <f t="shared" si="38"/>
        <v>80000</v>
      </c>
      <c r="R292" s="41"/>
      <c r="S292" s="42">
        <f>G292-N292</f>
        <v>38000</v>
      </c>
      <c r="T292" s="42"/>
      <c r="U292" s="42"/>
    </row>
    <row r="293" spans="1:21" ht="22.5">
      <c r="A293" s="40">
        <v>285</v>
      </c>
      <c r="B293" s="54" t="s">
        <v>613</v>
      </c>
      <c r="C293" s="145" t="s">
        <v>622</v>
      </c>
      <c r="D293" s="146">
        <v>5185</v>
      </c>
      <c r="E293" s="42">
        <v>3709</v>
      </c>
      <c r="F293" s="43" t="s">
        <v>623</v>
      </c>
      <c r="G293" s="41">
        <v>450000</v>
      </c>
      <c r="H293" s="147"/>
      <c r="I293" s="147"/>
      <c r="J293" s="147"/>
      <c r="K293" s="147"/>
      <c r="L293" s="147"/>
      <c r="M293" s="147"/>
      <c r="N293" s="148">
        <v>267157</v>
      </c>
      <c r="O293" s="41">
        <f t="shared" si="37"/>
        <v>53431</v>
      </c>
      <c r="P293" s="149"/>
      <c r="Q293" s="77">
        <f t="shared" si="38"/>
        <v>213726</v>
      </c>
      <c r="R293" s="150"/>
      <c r="S293" s="42">
        <f>G293-N293</f>
        <v>182843</v>
      </c>
      <c r="T293" s="151"/>
      <c r="U293" s="151"/>
    </row>
  </sheetData>
  <sheetProtection/>
  <mergeCells count="26">
    <mergeCell ref="A1:U1"/>
    <mergeCell ref="A2:U2"/>
    <mergeCell ref="A3:E3"/>
    <mergeCell ref="R3:U3"/>
    <mergeCell ref="B4:C4"/>
    <mergeCell ref="D4:E4"/>
    <mergeCell ref="H4:M4"/>
    <mergeCell ref="N4:Q4"/>
    <mergeCell ref="I5:J5"/>
    <mergeCell ref="K5:M5"/>
    <mergeCell ref="A4:A7"/>
    <mergeCell ref="B5:B7"/>
    <mergeCell ref="C5:C7"/>
    <mergeCell ref="D5:D6"/>
    <mergeCell ref="E5:E6"/>
    <mergeCell ref="F4:F6"/>
    <mergeCell ref="G4:G6"/>
    <mergeCell ref="H5:H6"/>
    <mergeCell ref="N5:N6"/>
    <mergeCell ref="O5:O6"/>
    <mergeCell ref="P5:P6"/>
    <mergeCell ref="Q5:Q6"/>
    <mergeCell ref="R4:R6"/>
    <mergeCell ref="S4:S6"/>
    <mergeCell ref="T4:T6"/>
    <mergeCell ref="U4:U6"/>
  </mergeCells>
  <printOptions/>
  <pageMargins left="0.3145833333333333" right="0.15694444444444444" top="0.39305555555555555" bottom="0.5902777777777778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晋江市人民政府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wtx</dc:creator>
  <cp:keywords/>
  <dc:description/>
  <cp:lastModifiedBy>王智育</cp:lastModifiedBy>
  <cp:lastPrinted>2020-05-27T08:34:27Z</cp:lastPrinted>
  <dcterms:created xsi:type="dcterms:W3CDTF">2015-11-27T03:34:40Z</dcterms:created>
  <dcterms:modified xsi:type="dcterms:W3CDTF">2023-05-19T08:01:19Z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F78133DBD2F149EFAA28AFED41EA9E9A</vt:lpwstr>
  </property>
  <property fmtid="{D5CDD505-2E9C-101B-9397-08002B2CF9AE}" pid="4" name="KSOProductBuildV">
    <vt:lpwstr>2052-11.1.0.14309</vt:lpwstr>
  </property>
</Properties>
</file>