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145" windowHeight="9675"/>
  </bookViews>
  <sheets>
    <sheet name="202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" l="1"/>
  <c r="H15" i="2"/>
  <c r="F15" i="2"/>
  <c r="E15" i="2"/>
  <c r="Q14" i="2"/>
  <c r="J14" i="2"/>
  <c r="C14" i="2" s="1"/>
  <c r="F14" i="2"/>
  <c r="E14" i="2"/>
  <c r="C13" i="2"/>
  <c r="C11" i="2"/>
  <c r="C10" i="2"/>
  <c r="Q9" i="2"/>
  <c r="C9" i="2"/>
  <c r="C8" i="2"/>
  <c r="C7" i="2"/>
  <c r="C6" i="2"/>
  <c r="J15" i="2" l="1"/>
  <c r="C15" i="2" s="1"/>
</calcChain>
</file>

<file path=xl/sharedStrings.xml><?xml version="1.0" encoding="utf-8"?>
<sst xmlns="http://schemas.openxmlformats.org/spreadsheetml/2006/main" count="40" uniqueCount="36">
  <si>
    <t>附件3</t>
  </si>
  <si>
    <t>安溪县2022-2023年度省级农村道路客运发展涨价补贴资金安排情况汇总表</t>
  </si>
  <si>
    <t xml:space="preserve">                                                                                                                             资金（单位：元）</t>
  </si>
  <si>
    <t>年度</t>
  </si>
  <si>
    <t>客运企业名称</t>
  </si>
  <si>
    <t>金额（元）</t>
  </si>
  <si>
    <t xml:space="preserve">新购置农村客运车辆
</t>
  </si>
  <si>
    <t xml:space="preserve">农村客运信息化
</t>
  </si>
  <si>
    <t xml:space="preserve">安全运营
</t>
  </si>
  <si>
    <t xml:space="preserve">镇村客运运营
</t>
  </si>
  <si>
    <t>农村客运运营(含镇村客运）</t>
  </si>
  <si>
    <t>购置价</t>
  </si>
  <si>
    <t>补贴资金</t>
  </si>
  <si>
    <t>年度安溪考评得分</t>
  </si>
  <si>
    <t>补助金额</t>
  </si>
  <si>
    <t>车辆总数
（辆）</t>
  </si>
  <si>
    <t>基准车型数量
（辆）</t>
  </si>
  <si>
    <t>月座位数
（月.座）</t>
  </si>
  <si>
    <t>实际运行天数
（单位：天）</t>
  </si>
  <si>
    <t>化成标准车型
（单位：天）</t>
  </si>
  <si>
    <t>基本系数
（保留小数点后两位数）
（元/天）</t>
  </si>
  <si>
    <t>补助资金
（元）</t>
  </si>
  <si>
    <t>备注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</si>
  <si>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022年</t>
    </r>
  </si>
  <si>
    <t>福建省泉运实业集团有限公司安溪分公司</t>
  </si>
  <si>
    <t>根据3家客运公司商定，本年度补助资金分配余额186.17元归福建省泉运实业集团有限公司安溪分公司所有。</t>
  </si>
  <si>
    <t>泉州新恒兴交通集团有限公司</t>
  </si>
  <si>
    <t>福建安溪泉安汽车运输有限公司</t>
  </si>
  <si>
    <t>小计</t>
  </si>
  <si>
    <t>2023年</t>
  </si>
  <si>
    <t>根据3家客运公司商定，本年度补助资金分配余额177.65元归泉州新恒兴交通集团有限公司所有。</t>
  </si>
  <si>
    <t>163274.34（闽CY0066）</t>
  </si>
  <si>
    <t>202460.18（闽CYG138)</t>
  </si>
  <si>
    <t>合计</t>
  </si>
  <si>
    <t>补助金额</t>
    <phoneticPr fontId="8" type="noConversion"/>
  </si>
  <si>
    <t>在册月运营数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</si>
</sst>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5"/>
  <sheetViews>
    <sheetView tabSelected="1" workbookViewId="0">
      <selection activeCell="J7" sqref="J7"/>
    </sheetView>
  </sheetViews>
  <sheetFormatPr defaultColWidth="9" defaultRowHeight="13.5"/>
  <cols>
    <col min="1" max="1" width="8.75" style="2" customWidth="1"/>
    <col min="2" max="2" width="34.875" style="2" customWidth="1"/>
    <col min="3" max="4" width="13" style="2" customWidth="1"/>
    <col min="5" max="5" width="10.875" style="3" customWidth="1"/>
    <col min="6" max="6" width="10" style="3" customWidth="1"/>
    <col min="7" max="7" width="11.375" style="3" customWidth="1"/>
    <col min="8" max="8" width="9.125" style="3" customWidth="1"/>
    <col min="9" max="9" width="9" style="3" customWidth="1"/>
    <col min="10" max="10" width="8.875" style="3" customWidth="1"/>
    <col min="11" max="11" width="9" style="2" customWidth="1"/>
    <col min="12" max="12" width="13.375" style="2" customWidth="1"/>
    <col min="13" max="13" width="9.125" style="2" customWidth="1"/>
    <col min="14" max="14" width="13.375" style="2" customWidth="1"/>
    <col min="15" max="17" width="12" style="2" customWidth="1"/>
    <col min="18" max="18" width="15.875" style="2" customWidth="1"/>
    <col min="19" max="259" width="9" style="2"/>
    <col min="260" max="16384" width="9" style="4"/>
  </cols>
  <sheetData>
    <row r="1" spans="1:18" ht="20.25">
      <c r="A1" s="5" t="s">
        <v>0</v>
      </c>
    </row>
    <row r="2" spans="1:18" s="1" customFormat="1" ht="42.9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1" customFormat="1" ht="21.95" customHeight="1">
      <c r="B3" s="6"/>
      <c r="C3" s="6"/>
      <c r="D3" s="6"/>
      <c r="E3" s="14" t="s">
        <v>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" customFormat="1" ht="51.75" customHeight="1">
      <c r="A4" s="18" t="s">
        <v>3</v>
      </c>
      <c r="B4" s="18" t="s">
        <v>4</v>
      </c>
      <c r="C4" s="18" t="s">
        <v>5</v>
      </c>
      <c r="D4" s="15" t="s">
        <v>6</v>
      </c>
      <c r="E4" s="15"/>
      <c r="F4" s="15" t="s">
        <v>7</v>
      </c>
      <c r="G4" s="15" t="s">
        <v>8</v>
      </c>
      <c r="H4" s="15"/>
      <c r="I4" s="15" t="s">
        <v>9</v>
      </c>
      <c r="J4" s="15"/>
      <c r="K4" s="16" t="s">
        <v>10</v>
      </c>
      <c r="L4" s="16"/>
      <c r="M4" s="16"/>
      <c r="N4" s="16"/>
      <c r="O4" s="16"/>
      <c r="P4" s="16"/>
      <c r="Q4" s="16"/>
      <c r="R4" s="16"/>
    </row>
    <row r="5" spans="1:18" s="1" customFormat="1" ht="64.5" customHeight="1">
      <c r="A5" s="19"/>
      <c r="B5" s="19"/>
      <c r="C5" s="19"/>
      <c r="D5" s="7" t="s">
        <v>11</v>
      </c>
      <c r="E5" s="8" t="s">
        <v>12</v>
      </c>
      <c r="F5" s="15"/>
      <c r="G5" s="8" t="s">
        <v>13</v>
      </c>
      <c r="H5" s="8" t="s">
        <v>14</v>
      </c>
      <c r="I5" s="31" t="s">
        <v>35</v>
      </c>
      <c r="J5" s="31" t="s">
        <v>34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</row>
    <row r="6" spans="1:18" s="1" customFormat="1" ht="36" customHeight="1">
      <c r="A6" s="20" t="s">
        <v>23</v>
      </c>
      <c r="B6" s="7" t="s">
        <v>24</v>
      </c>
      <c r="C6" s="9">
        <f>SUM(E6,F6,H6,J6,Q6)</f>
        <v>2864106.98</v>
      </c>
      <c r="D6" s="9"/>
      <c r="E6" s="10">
        <v>0</v>
      </c>
      <c r="F6" s="10">
        <v>50000</v>
      </c>
      <c r="G6" s="10">
        <v>92</v>
      </c>
      <c r="H6" s="10">
        <v>97872</v>
      </c>
      <c r="I6" s="10">
        <v>140</v>
      </c>
      <c r="J6" s="10">
        <v>430769</v>
      </c>
      <c r="K6" s="7">
        <v>78</v>
      </c>
      <c r="L6" s="7">
        <v>78.37</v>
      </c>
      <c r="M6" s="7">
        <v>14665</v>
      </c>
      <c r="N6" s="7">
        <v>18685</v>
      </c>
      <c r="O6" s="7">
        <v>18757.939999999999</v>
      </c>
      <c r="P6" s="7">
        <v>121.83</v>
      </c>
      <c r="Q6" s="12">
        <v>2285465.98</v>
      </c>
      <c r="R6" s="27" t="s">
        <v>25</v>
      </c>
    </row>
    <row r="7" spans="1:18" s="1" customFormat="1" ht="36" customHeight="1">
      <c r="A7" s="21"/>
      <c r="B7" s="7" t="s">
        <v>26</v>
      </c>
      <c r="C7" s="9">
        <f t="shared" ref="C7:C15" si="0">SUM(E7,F7,H7,J7,Q7)</f>
        <v>2458119.73</v>
      </c>
      <c r="D7" s="9"/>
      <c r="E7" s="10">
        <v>0</v>
      </c>
      <c r="F7" s="10">
        <v>50000</v>
      </c>
      <c r="G7" s="10">
        <v>96</v>
      </c>
      <c r="H7" s="10">
        <v>102128</v>
      </c>
      <c r="I7" s="10">
        <v>120</v>
      </c>
      <c r="J7" s="10">
        <v>369231</v>
      </c>
      <c r="K7" s="7">
        <v>56</v>
      </c>
      <c r="L7" s="7">
        <v>56.38</v>
      </c>
      <c r="M7" s="7">
        <v>11787</v>
      </c>
      <c r="N7" s="7">
        <v>15774</v>
      </c>
      <c r="O7" s="7">
        <v>15897.24</v>
      </c>
      <c r="P7" s="7">
        <v>121.83</v>
      </c>
      <c r="Q7" s="12">
        <v>1936760.73</v>
      </c>
      <c r="R7" s="27"/>
    </row>
    <row r="8" spans="1:18" s="1" customFormat="1" ht="36" customHeight="1">
      <c r="A8" s="21"/>
      <c r="B8" s="7" t="s">
        <v>27</v>
      </c>
      <c r="C8" s="9">
        <f t="shared" si="0"/>
        <v>80773.289999999994</v>
      </c>
      <c r="D8" s="9"/>
      <c r="E8" s="10">
        <v>0</v>
      </c>
      <c r="F8" s="10">
        <v>0</v>
      </c>
      <c r="G8" s="10"/>
      <c r="H8" s="10">
        <v>0</v>
      </c>
      <c r="I8" s="10"/>
      <c r="J8" s="10">
        <v>0</v>
      </c>
      <c r="K8" s="7">
        <v>2</v>
      </c>
      <c r="L8" s="7">
        <v>2</v>
      </c>
      <c r="M8" s="7">
        <v>456</v>
      </c>
      <c r="N8" s="7">
        <v>663</v>
      </c>
      <c r="O8" s="7">
        <v>663</v>
      </c>
      <c r="P8" s="7">
        <v>121.83</v>
      </c>
      <c r="Q8" s="12">
        <v>80773.289999999994</v>
      </c>
      <c r="R8" s="27"/>
    </row>
    <row r="9" spans="1:18" s="1" customFormat="1" ht="36" customHeight="1">
      <c r="A9" s="22"/>
      <c r="B9" s="9" t="s">
        <v>28</v>
      </c>
      <c r="C9" s="9">
        <f t="shared" si="0"/>
        <v>5403000</v>
      </c>
      <c r="D9" s="9"/>
      <c r="E9" s="11">
        <v>0</v>
      </c>
      <c r="F9" s="11">
        <v>100000</v>
      </c>
      <c r="G9" s="11"/>
      <c r="H9" s="11">
        <v>200000</v>
      </c>
      <c r="I9" s="11"/>
      <c r="J9" s="11">
        <v>800000</v>
      </c>
      <c r="K9" s="11"/>
      <c r="L9" s="11"/>
      <c r="M9" s="11"/>
      <c r="N9" s="11"/>
      <c r="O9" s="11"/>
      <c r="P9" s="11"/>
      <c r="Q9" s="11">
        <f>SUM(Q6:Q8)</f>
        <v>4303000</v>
      </c>
      <c r="R9" s="11"/>
    </row>
    <row r="10" spans="1:18" s="1" customFormat="1" ht="36" customHeight="1">
      <c r="A10" s="20" t="s">
        <v>29</v>
      </c>
      <c r="B10" s="7" t="s">
        <v>24</v>
      </c>
      <c r="C10" s="9">
        <f t="shared" si="0"/>
        <v>2284758.8899999997</v>
      </c>
      <c r="D10" s="9"/>
      <c r="E10" s="10">
        <v>0</v>
      </c>
      <c r="F10" s="10">
        <v>50000</v>
      </c>
      <c r="G10" s="10">
        <v>95</v>
      </c>
      <c r="H10" s="10">
        <v>100264</v>
      </c>
      <c r="I10" s="10">
        <v>144</v>
      </c>
      <c r="J10" s="10">
        <v>423529</v>
      </c>
      <c r="K10" s="7">
        <v>69</v>
      </c>
      <c r="L10" s="7">
        <v>69.290000000000006</v>
      </c>
      <c r="M10" s="7">
        <v>11367</v>
      </c>
      <c r="N10" s="7">
        <v>13657</v>
      </c>
      <c r="O10" s="7">
        <v>13705.27</v>
      </c>
      <c r="P10" s="7">
        <v>124.84</v>
      </c>
      <c r="Q10" s="12">
        <v>1710965.89</v>
      </c>
      <c r="R10" s="28" t="s">
        <v>30</v>
      </c>
    </row>
    <row r="11" spans="1:18" ht="36" customHeight="1">
      <c r="A11" s="21"/>
      <c r="B11" s="20" t="s">
        <v>26</v>
      </c>
      <c r="C11" s="18">
        <f>SUM(E11,E12,F11,H11,J11,Q11)</f>
        <v>2287684.87</v>
      </c>
      <c r="D11" s="10" t="s">
        <v>31</v>
      </c>
      <c r="E11" s="10">
        <v>40800</v>
      </c>
      <c r="F11" s="23">
        <v>50000</v>
      </c>
      <c r="G11" s="23">
        <v>94.5</v>
      </c>
      <c r="H11" s="23">
        <v>99736</v>
      </c>
      <c r="I11" s="23">
        <v>128</v>
      </c>
      <c r="J11" s="23">
        <v>376471</v>
      </c>
      <c r="K11" s="20">
        <v>47</v>
      </c>
      <c r="L11" s="20">
        <v>47.38</v>
      </c>
      <c r="M11" s="20">
        <v>10292</v>
      </c>
      <c r="N11" s="20">
        <v>13213</v>
      </c>
      <c r="O11" s="20">
        <v>13295.42</v>
      </c>
      <c r="P11" s="20">
        <v>124.84</v>
      </c>
      <c r="Q11" s="25">
        <v>1659977.87</v>
      </c>
      <c r="R11" s="29"/>
    </row>
    <row r="12" spans="1:18" ht="36" customHeight="1">
      <c r="A12" s="21"/>
      <c r="B12" s="22"/>
      <c r="C12" s="19"/>
      <c r="D12" s="10" t="s">
        <v>32</v>
      </c>
      <c r="E12" s="10">
        <v>60700</v>
      </c>
      <c r="F12" s="24"/>
      <c r="G12" s="24"/>
      <c r="H12" s="24"/>
      <c r="I12" s="24"/>
      <c r="J12" s="24"/>
      <c r="K12" s="22"/>
      <c r="L12" s="22"/>
      <c r="M12" s="22"/>
      <c r="N12" s="22"/>
      <c r="O12" s="22"/>
      <c r="P12" s="22"/>
      <c r="Q12" s="26"/>
      <c r="R12" s="29"/>
    </row>
    <row r="13" spans="1:18" ht="36" customHeight="1">
      <c r="A13" s="21"/>
      <c r="B13" s="7" t="s">
        <v>27</v>
      </c>
      <c r="C13" s="9">
        <f t="shared" si="0"/>
        <v>73156.240000000005</v>
      </c>
      <c r="D13" s="9"/>
      <c r="E13" s="10">
        <v>0</v>
      </c>
      <c r="F13" s="10">
        <v>0</v>
      </c>
      <c r="G13" s="10"/>
      <c r="H13" s="10">
        <v>0</v>
      </c>
      <c r="I13" s="10"/>
      <c r="J13" s="10">
        <v>0</v>
      </c>
      <c r="K13" s="7">
        <v>2</v>
      </c>
      <c r="L13" s="7">
        <v>2</v>
      </c>
      <c r="M13" s="7">
        <v>456</v>
      </c>
      <c r="N13" s="7">
        <v>586</v>
      </c>
      <c r="O13" s="7">
        <v>586</v>
      </c>
      <c r="P13" s="7">
        <v>124.84</v>
      </c>
      <c r="Q13" s="12">
        <v>73156.240000000005</v>
      </c>
      <c r="R13" s="30"/>
    </row>
    <row r="14" spans="1:18" ht="36" customHeight="1">
      <c r="A14" s="22"/>
      <c r="B14" s="9" t="s">
        <v>28</v>
      </c>
      <c r="C14" s="9">
        <f t="shared" si="0"/>
        <v>4645600</v>
      </c>
      <c r="D14" s="9"/>
      <c r="E14" s="11">
        <f>SUM(E10:E13)</f>
        <v>101500</v>
      </c>
      <c r="F14" s="11">
        <f t="shared" ref="F14:J14" si="1">SUM(F10:F13)</f>
        <v>100000</v>
      </c>
      <c r="G14" s="11"/>
      <c r="H14" s="11">
        <v>200000</v>
      </c>
      <c r="I14" s="11"/>
      <c r="J14" s="11">
        <f t="shared" si="1"/>
        <v>800000</v>
      </c>
      <c r="K14" s="9"/>
      <c r="L14" s="9"/>
      <c r="M14" s="9"/>
      <c r="N14" s="9"/>
      <c r="O14" s="9"/>
      <c r="P14" s="9"/>
      <c r="Q14" s="9">
        <f>SUM(Q10:Q13)</f>
        <v>3444100</v>
      </c>
      <c r="R14" s="9"/>
    </row>
    <row r="15" spans="1:18" s="1" customFormat="1" ht="30" customHeight="1">
      <c r="A15" s="17" t="s">
        <v>33</v>
      </c>
      <c r="B15" s="17"/>
      <c r="C15" s="9">
        <f t="shared" si="0"/>
        <v>10048600</v>
      </c>
      <c r="D15" s="9"/>
      <c r="E15" s="11">
        <f>SUM(E9,E14)</f>
        <v>101500</v>
      </c>
      <c r="F15" s="11">
        <f t="shared" ref="F15:J15" si="2">SUM(F9,F14)</f>
        <v>200000</v>
      </c>
      <c r="G15" s="11"/>
      <c r="H15" s="11">
        <f t="shared" si="2"/>
        <v>400000</v>
      </c>
      <c r="I15" s="11"/>
      <c r="J15" s="11">
        <f t="shared" si="2"/>
        <v>1600000</v>
      </c>
      <c r="K15" s="9"/>
      <c r="L15" s="9"/>
      <c r="M15" s="9"/>
      <c r="N15" s="9"/>
      <c r="O15" s="9"/>
      <c r="P15" s="9"/>
      <c r="Q15" s="9">
        <f>SUM(Q9,Q14)</f>
        <v>7747100</v>
      </c>
      <c r="R15" s="9"/>
    </row>
  </sheetData>
  <mergeCells count="29">
    <mergeCell ref="I11:I12"/>
    <mergeCell ref="O11:O12"/>
    <mergeCell ref="P11:P12"/>
    <mergeCell ref="Q11:Q12"/>
    <mergeCell ref="R6:R8"/>
    <mergeCell ref="R10:R13"/>
    <mergeCell ref="J11:J12"/>
    <mergeCell ref="K11:K12"/>
    <mergeCell ref="L11:L12"/>
    <mergeCell ref="M11:M12"/>
    <mergeCell ref="N11:N12"/>
    <mergeCell ref="C11:C12"/>
    <mergeCell ref="F4:F5"/>
    <mergeCell ref="F11:F12"/>
    <mergeCell ref="G11:G12"/>
    <mergeCell ref="H11:H12"/>
    <mergeCell ref="A15:B15"/>
    <mergeCell ref="A4:A5"/>
    <mergeCell ref="A6:A9"/>
    <mergeCell ref="A10:A14"/>
    <mergeCell ref="B4:B5"/>
    <mergeCell ref="B11:B12"/>
    <mergeCell ref="A2:R2"/>
    <mergeCell ref="E3:R3"/>
    <mergeCell ref="D4:E4"/>
    <mergeCell ref="G4:H4"/>
    <mergeCell ref="K4:R4"/>
    <mergeCell ref="C4:C5"/>
    <mergeCell ref="I4:J4"/>
  </mergeCells>
  <phoneticPr fontId="8" type="noConversion"/>
  <pageMargins left="0.75138888888888899" right="0.75138888888888899" top="0.80277777777777803" bottom="0.40902777777777799" header="0.5" footer="0.5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2024-06-11T03:12:26Z</cp:lastPrinted>
  <dcterms:created xsi:type="dcterms:W3CDTF">2024-05-28T12:49:00Z</dcterms:created>
  <dcterms:modified xsi:type="dcterms:W3CDTF">2024-06-11T03:13:12Z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B654798BC5B04130B705643D46E2B0FE_13</vt:lpwstr>
  </property>
  <property fmtid="{D5CDD505-2E9C-101B-9397-08002B2CF9AE}" pid="3" name="KSOProductBuildVer">
    <vt:lpwstr>2052-12.1.0.16929</vt:lpwstr>
  </property>
</Properties>
</file>