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11940"/>
  </bookViews>
  <sheets>
    <sheet name="附件" sheetId="2" r:id="rId1"/>
    <sheet name="附件（含参考数据）" sheetId="1" r:id="rId2"/>
  </sheets>
  <definedNames>
    <definedName name="_xlnm._FilterDatabase" localSheetId="0" hidden="1">附件!$A$6:$Q$30</definedName>
    <definedName name="_xlnm._FilterDatabase" localSheetId="1" hidden="1">'附件（含参考数据）'!$A$6:$AI$30</definedName>
  </definedNames>
  <calcPr calcId="124519"/>
</workbook>
</file>

<file path=xl/calcChain.xml><?xml version="1.0" encoding="utf-8"?>
<calcChain xmlns="http://schemas.openxmlformats.org/spreadsheetml/2006/main">
  <c r="AH30" i="1"/>
  <c r="Y30"/>
  <c r="X30"/>
  <c r="S30"/>
  <c r="J30"/>
  <c r="B30"/>
  <c r="AH29"/>
  <c r="Y29"/>
  <c r="X29"/>
  <c r="S29"/>
  <c r="J29"/>
  <c r="B29"/>
  <c r="AH28"/>
  <c r="Y28"/>
  <c r="X28"/>
  <c r="S28"/>
  <c r="J28"/>
  <c r="C28"/>
  <c r="B28"/>
  <c r="AH27"/>
  <c r="Y27"/>
  <c r="X27"/>
  <c r="S27"/>
  <c r="J27"/>
  <c r="B27"/>
  <c r="AH26"/>
  <c r="Y26"/>
  <c r="X26"/>
  <c r="S26"/>
  <c r="J26"/>
  <c r="B26"/>
  <c r="AH25"/>
  <c r="Y25"/>
  <c r="X25"/>
  <c r="S25"/>
  <c r="J25"/>
  <c r="B25"/>
  <c r="AH24"/>
  <c r="Y24"/>
  <c r="X24"/>
  <c r="S24"/>
  <c r="J24"/>
  <c r="C24"/>
  <c r="B24"/>
  <c r="AH23"/>
  <c r="X23"/>
  <c r="S23"/>
  <c r="J23"/>
  <c r="C23"/>
  <c r="B23"/>
  <c r="AH22"/>
  <c r="X22"/>
  <c r="S22"/>
  <c r="J22"/>
  <c r="C22"/>
  <c r="B22"/>
  <c r="AH21"/>
  <c r="Y21"/>
  <c r="X21"/>
  <c r="S21"/>
  <c r="J21"/>
  <c r="C21"/>
  <c r="B21"/>
  <c r="AH20"/>
  <c r="Y20"/>
  <c r="X20"/>
  <c r="S20"/>
  <c r="J20"/>
  <c r="C20"/>
  <c r="B20"/>
  <c r="AH19"/>
  <c r="Y19"/>
  <c r="X19"/>
  <c r="S19"/>
  <c r="J19"/>
  <c r="B19"/>
  <c r="AH18"/>
  <c r="Y18"/>
  <c r="X18"/>
  <c r="S18"/>
  <c r="J18"/>
  <c r="B18"/>
  <c r="AH17"/>
  <c r="Y17"/>
  <c r="X17"/>
  <c r="S17"/>
  <c r="J17"/>
  <c r="B17"/>
  <c r="AH16"/>
  <c r="Y16"/>
  <c r="X16"/>
  <c r="S16"/>
  <c r="J16"/>
  <c r="B16"/>
  <c r="AH15"/>
  <c r="Y15"/>
  <c r="X15"/>
  <c r="S15"/>
  <c r="J15"/>
  <c r="B15"/>
  <c r="AH14"/>
  <c r="Y14"/>
  <c r="X14"/>
  <c r="S14"/>
  <c r="J14"/>
  <c r="B14"/>
  <c r="AH13"/>
  <c r="Y13"/>
  <c r="X13"/>
  <c r="S13"/>
  <c r="J13"/>
  <c r="C13"/>
  <c r="B13"/>
  <c r="AH12"/>
  <c r="Y12"/>
  <c r="X12"/>
  <c r="S12"/>
  <c r="J12"/>
  <c r="C12"/>
  <c r="B12"/>
  <c r="AH11"/>
  <c r="Y11"/>
  <c r="X11"/>
  <c r="S11"/>
  <c r="J11"/>
  <c r="C11"/>
  <c r="B11"/>
  <c r="AH10"/>
  <c r="Y10"/>
  <c r="X10"/>
  <c r="S10"/>
  <c r="J10"/>
  <c r="C10"/>
  <c r="B10"/>
  <c r="AH9"/>
  <c r="Y9"/>
  <c r="X9"/>
  <c r="S9"/>
  <c r="J9"/>
  <c r="B9"/>
  <c r="AH8"/>
  <c r="Y8"/>
  <c r="X8"/>
  <c r="S8"/>
  <c r="J8"/>
  <c r="B8"/>
  <c r="AH7"/>
  <c r="S7"/>
  <c r="J7"/>
  <c r="AI6"/>
  <c r="AH6"/>
  <c r="AG6"/>
  <c r="AF6"/>
  <c r="AE6"/>
  <c r="AD6"/>
  <c r="AC6"/>
  <c r="AB6"/>
  <c r="AA6"/>
  <c r="Z6"/>
  <c r="Y6"/>
  <c r="X6"/>
  <c r="W6"/>
  <c r="V6"/>
  <c r="U6"/>
  <c r="T6"/>
  <c r="S6"/>
  <c r="Q6"/>
  <c r="P6"/>
  <c r="O6"/>
  <c r="N6"/>
  <c r="M6"/>
  <c r="L6"/>
  <c r="K6"/>
  <c r="J6"/>
  <c r="I6"/>
  <c r="H6"/>
  <c r="G6"/>
  <c r="F6"/>
  <c r="D6"/>
  <c r="C6"/>
  <c r="B6"/>
  <c r="J30" i="2"/>
  <c r="B30"/>
  <c r="J29"/>
  <c r="B29"/>
  <c r="J28"/>
  <c r="C28"/>
  <c r="B28"/>
  <c r="J27"/>
  <c r="B27"/>
  <c r="J26"/>
  <c r="B26"/>
  <c r="J25"/>
  <c r="B25"/>
  <c r="J24"/>
  <c r="C24"/>
  <c r="B24"/>
  <c r="J23"/>
  <c r="C23"/>
  <c r="B23"/>
  <c r="J22"/>
  <c r="C22"/>
  <c r="B22"/>
  <c r="J21"/>
  <c r="C21"/>
  <c r="B21"/>
  <c r="J20"/>
  <c r="C20"/>
  <c r="B20"/>
  <c r="J19"/>
  <c r="B19"/>
  <c r="J18"/>
  <c r="B18"/>
  <c r="J17"/>
  <c r="B17"/>
  <c r="J16"/>
  <c r="B16"/>
  <c r="J15"/>
  <c r="B15"/>
  <c r="J14"/>
  <c r="B14"/>
  <c r="J13"/>
  <c r="C13"/>
  <c r="B13"/>
  <c r="J12"/>
  <c r="C12"/>
  <c r="B12"/>
  <c r="J11"/>
  <c r="C11"/>
  <c r="B11"/>
  <c r="J10"/>
  <c r="C10"/>
  <c r="B10"/>
  <c r="J9"/>
  <c r="B9"/>
  <c r="J8"/>
  <c r="B8"/>
  <c r="J7"/>
  <c r="Q6"/>
  <c r="P6"/>
  <c r="O6"/>
  <c r="N6"/>
  <c r="M6"/>
  <c r="L6"/>
  <c r="K6"/>
  <c r="J6"/>
  <c r="I6"/>
  <c r="H6"/>
  <c r="G6"/>
  <c r="F6"/>
  <c r="D6"/>
  <c r="C6"/>
  <c r="B6"/>
</calcChain>
</file>

<file path=xl/sharedStrings.xml><?xml version="1.0" encoding="utf-8"?>
<sst xmlns="http://schemas.openxmlformats.org/spreadsheetml/2006/main" count="142" uniqueCount="65">
  <si>
    <t>附件</t>
  </si>
  <si>
    <t>安溪县2023年造林绿化任务安排表</t>
  </si>
  <si>
    <t>单位</t>
  </si>
  <si>
    <t>植树造林</t>
  </si>
  <si>
    <t>森林抚育</t>
  </si>
  <si>
    <t>封山育林</t>
  </si>
  <si>
    <t>省级森林城镇</t>
  </si>
  <si>
    <t>省级森林村庄</t>
  </si>
  <si>
    <t>合计</t>
  </si>
  <si>
    <t>重点区域林相改善
(城乡一重山)</t>
  </si>
  <si>
    <t>珍贵用材树种造林</t>
  </si>
  <si>
    <t>生物防火林带</t>
  </si>
  <si>
    <t>新造丰产油茶林</t>
  </si>
  <si>
    <t>其它造林更新</t>
  </si>
  <si>
    <t>其中</t>
  </si>
  <si>
    <t>计</t>
  </si>
  <si>
    <t>新造</t>
  </si>
  <si>
    <t>改造</t>
  </si>
  <si>
    <t>松林择(间)伐抚育</t>
  </si>
  <si>
    <t>抚育间伐</t>
  </si>
  <si>
    <t>低产油茶林改造</t>
  </si>
  <si>
    <t>一般森林抚育</t>
  </si>
  <si>
    <t>凤城镇</t>
  </si>
  <si>
    <t>城厢镇</t>
  </si>
  <si>
    <t>参内镇</t>
  </si>
  <si>
    <t>魁斗镇</t>
  </si>
  <si>
    <t>蓬莱镇</t>
  </si>
  <si>
    <t>金谷镇</t>
  </si>
  <si>
    <t>湖头镇</t>
  </si>
  <si>
    <t>白濑乡</t>
  </si>
  <si>
    <t>湖上乡</t>
  </si>
  <si>
    <t>剑斗镇</t>
  </si>
  <si>
    <t>感德镇</t>
  </si>
  <si>
    <t>桃舟乡</t>
  </si>
  <si>
    <t>福田乡</t>
  </si>
  <si>
    <t>长卿镇</t>
  </si>
  <si>
    <t>蓝田乡</t>
  </si>
  <si>
    <t>祥华乡</t>
  </si>
  <si>
    <t>西坪镇</t>
  </si>
  <si>
    <t>大坪乡</t>
  </si>
  <si>
    <t>尚卿乡</t>
  </si>
  <si>
    <t>芦田镇</t>
  </si>
  <si>
    <t>龙涓乡</t>
  </si>
  <si>
    <t>虎邱镇</t>
  </si>
  <si>
    <t>官桥镇</t>
  </si>
  <si>
    <t>龙门镇</t>
  </si>
  <si>
    <t>参考数据</t>
  </si>
  <si>
    <t>2022年“三个必造”(2023年更新)任务一览表</t>
  </si>
  <si>
    <t>造林上图任务一览表</t>
  </si>
  <si>
    <t>2021年6月前中幼林面积</t>
  </si>
  <si>
    <t>乡镇</t>
  </si>
  <si>
    <t>各类迹地（皆伐）更新</t>
  </si>
  <si>
    <t>占用征收林地异地恢复森林植被造林（皆伐）</t>
  </si>
  <si>
    <t>造林种草</t>
  </si>
  <si>
    <t>林木采伐迹地更新（不含占用林地、电力采伐和2022年松林皆伐）</t>
  </si>
  <si>
    <t>森林火灾迹地迹地更新</t>
  </si>
  <si>
    <t>林业有害生物危害迹地更新</t>
  </si>
  <si>
    <t>造林</t>
  </si>
  <si>
    <t>其中:
 油茶</t>
  </si>
  <si>
    <t>造林空间规划面积</t>
  </si>
  <si>
    <t>皆伐面积（不包括征占用林地、电力工程改造采伐和2022年松林皆伐改造）</t>
  </si>
  <si>
    <t>火烧迹地面积</t>
  </si>
  <si>
    <r>
      <rPr>
        <sz val="10"/>
        <rFont val="宋体"/>
        <charset val="134"/>
      </rPr>
      <t>2023年</t>
    </r>
    <r>
      <rPr>
        <sz val="10"/>
        <color indexed="8"/>
        <rFont val="宋体"/>
        <charset val="134"/>
      </rPr>
      <t>松林
改造提升任务</t>
    </r>
  </si>
  <si>
    <t>中幼林面积</t>
  </si>
  <si>
    <t>附件1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</si>
</sst>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_ "/>
    <numFmt numFmtId="178" formatCode="0.0_ "/>
  </numFmts>
  <fonts count="21">
    <font>
      <sz val="11"/>
      <color theme="1"/>
      <name val="宋体"/>
      <charset val="134"/>
      <scheme val="minor"/>
    </font>
    <font>
      <sz val="10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b/>
      <sz val="14"/>
      <color indexed="8"/>
      <name val="宋体"/>
      <charset val="134"/>
    </font>
    <font>
      <sz val="10"/>
      <name val="仿宋"/>
      <family val="3"/>
      <charset val="134"/>
    </font>
    <font>
      <sz val="10"/>
      <color indexed="10"/>
      <name val="仿宋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仿宋"/>
      <family val="3"/>
      <charset val="134"/>
    </font>
    <font>
      <b/>
      <sz val="10"/>
      <color indexed="8"/>
      <name val="宋体"/>
      <charset val="134"/>
    </font>
    <font>
      <b/>
      <sz val="10"/>
      <name val="仿宋"/>
      <family val="3"/>
      <charset val="134"/>
    </font>
    <font>
      <sz val="10"/>
      <name val="Helv"/>
      <family val="2"/>
    </font>
    <font>
      <sz val="12"/>
      <name val="宋体"/>
      <charset val="134"/>
    </font>
    <font>
      <sz val="9"/>
      <name val="宋体"/>
      <charset val="134"/>
    </font>
    <font>
      <sz val="14"/>
      <color theme="1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0"/>
      <color indexed="8"/>
      <name val="黑体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178" fontId="10" fillId="0" borderId="1" xfId="2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wrapText="1"/>
    </xf>
    <xf numFmtId="178" fontId="4" fillId="0" borderId="1" xfId="2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_Sheet1" xfId="1"/>
    <cellStyle name="常规_安溪县2019年度山长制新增造林任务一览表" xfId="2"/>
    <cellStyle name="样式 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workbookViewId="0">
      <pane ySplit="6" topLeftCell="A10" activePane="bottomLeft" state="frozen"/>
      <selection pane="bottomLeft" activeCell="E10" sqref="E10"/>
    </sheetView>
  </sheetViews>
  <sheetFormatPr defaultRowHeight="13.5"/>
  <cols>
    <col min="1" max="1" width="7.125" style="3" customWidth="1"/>
    <col min="2" max="10" width="8.375" style="4" customWidth="1"/>
    <col min="11" max="11" width="10" style="4" customWidth="1"/>
    <col min="12" max="15" width="8.375" style="4" customWidth="1"/>
    <col min="16" max="16" width="7.375" style="3" customWidth="1"/>
    <col min="17" max="17" width="8.375" style="3" customWidth="1"/>
    <col min="18" max="16384" width="9" style="3"/>
  </cols>
  <sheetData>
    <row r="1" spans="1:17" ht="27" customHeight="1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42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s="1" customFormat="1" ht="18" customHeight="1">
      <c r="A3" s="46" t="s">
        <v>2</v>
      </c>
      <c r="B3" s="46" t="s">
        <v>3</v>
      </c>
      <c r="C3" s="46"/>
      <c r="D3" s="46"/>
      <c r="E3" s="46"/>
      <c r="F3" s="46"/>
      <c r="G3" s="46"/>
      <c r="H3" s="46"/>
      <c r="I3" s="46"/>
      <c r="J3" s="46" t="s">
        <v>4</v>
      </c>
      <c r="K3" s="46"/>
      <c r="L3" s="46"/>
      <c r="M3" s="46"/>
      <c r="N3" s="46"/>
      <c r="O3" s="46" t="s">
        <v>5</v>
      </c>
      <c r="P3" s="46" t="s">
        <v>6</v>
      </c>
      <c r="Q3" s="46" t="s">
        <v>7</v>
      </c>
    </row>
    <row r="4" spans="1:17" s="1" customFormat="1" ht="30" customHeight="1">
      <c r="A4" s="46"/>
      <c r="B4" s="46" t="s">
        <v>8</v>
      </c>
      <c r="C4" s="46" t="s">
        <v>9</v>
      </c>
      <c r="D4" s="46"/>
      <c r="E4" s="46"/>
      <c r="F4" s="46" t="s">
        <v>10</v>
      </c>
      <c r="G4" s="46" t="s">
        <v>11</v>
      </c>
      <c r="H4" s="46" t="s">
        <v>12</v>
      </c>
      <c r="I4" s="46" t="s">
        <v>13</v>
      </c>
      <c r="J4" s="46" t="s">
        <v>8</v>
      </c>
      <c r="K4" s="46" t="s">
        <v>14</v>
      </c>
      <c r="L4" s="46"/>
      <c r="M4" s="46"/>
      <c r="N4" s="46"/>
      <c r="O4" s="46"/>
      <c r="P4" s="46"/>
      <c r="Q4" s="46"/>
    </row>
    <row r="5" spans="1:17" s="1" customFormat="1" ht="38.25" customHeight="1">
      <c r="A5" s="46"/>
      <c r="B5" s="46"/>
      <c r="C5" s="47" t="s">
        <v>15</v>
      </c>
      <c r="D5" s="47" t="s">
        <v>16</v>
      </c>
      <c r="E5" s="47" t="s">
        <v>17</v>
      </c>
      <c r="F5" s="46"/>
      <c r="G5" s="46"/>
      <c r="H5" s="46"/>
      <c r="I5" s="46"/>
      <c r="J5" s="46"/>
      <c r="K5" s="47" t="s">
        <v>18</v>
      </c>
      <c r="L5" s="47" t="s">
        <v>19</v>
      </c>
      <c r="M5" s="47" t="s">
        <v>20</v>
      </c>
      <c r="N5" s="47" t="s">
        <v>21</v>
      </c>
      <c r="O5" s="46"/>
      <c r="P5" s="46"/>
      <c r="Q5" s="46"/>
    </row>
    <row r="6" spans="1:17" s="2" customFormat="1" ht="15.95" customHeight="1">
      <c r="A6" s="48" t="s">
        <v>8</v>
      </c>
      <c r="B6" s="48">
        <f t="shared" ref="B6:Q6" si="0">SUM(B7:B30)</f>
        <v>5500</v>
      </c>
      <c r="C6" s="48">
        <f t="shared" si="0"/>
        <v>800</v>
      </c>
      <c r="D6" s="48">
        <f t="shared" si="0"/>
        <v>800</v>
      </c>
      <c r="E6" s="48"/>
      <c r="F6" s="48">
        <f t="shared" si="0"/>
        <v>550</v>
      </c>
      <c r="G6" s="48">
        <f t="shared" si="0"/>
        <v>150</v>
      </c>
      <c r="H6" s="48">
        <f t="shared" si="0"/>
        <v>500</v>
      </c>
      <c r="I6" s="48">
        <f t="shared" si="0"/>
        <v>3500</v>
      </c>
      <c r="J6" s="48">
        <f t="shared" si="0"/>
        <v>50000</v>
      </c>
      <c r="K6" s="48">
        <f t="shared" si="0"/>
        <v>7000</v>
      </c>
      <c r="L6" s="48">
        <f t="shared" si="0"/>
        <v>800</v>
      </c>
      <c r="M6" s="48">
        <f t="shared" si="0"/>
        <v>500</v>
      </c>
      <c r="N6" s="48">
        <f t="shared" si="0"/>
        <v>41700</v>
      </c>
      <c r="O6" s="48">
        <f t="shared" si="0"/>
        <v>30000</v>
      </c>
      <c r="P6" s="48">
        <f t="shared" si="0"/>
        <v>1</v>
      </c>
      <c r="Q6" s="48">
        <f t="shared" si="0"/>
        <v>7</v>
      </c>
    </row>
    <row r="7" spans="1:17" s="1" customFormat="1" ht="15.95" customHeight="1">
      <c r="A7" s="49" t="s">
        <v>22</v>
      </c>
      <c r="B7" s="50"/>
      <c r="C7" s="50"/>
      <c r="D7" s="50"/>
      <c r="E7" s="50"/>
      <c r="F7" s="50"/>
      <c r="G7" s="50"/>
      <c r="H7" s="50"/>
      <c r="I7" s="50"/>
      <c r="J7" s="50">
        <f t="shared" ref="J7:J30" si="1">K7+L7+M7+N7</f>
        <v>150</v>
      </c>
      <c r="K7" s="50"/>
      <c r="L7" s="50"/>
      <c r="M7" s="50"/>
      <c r="N7" s="50">
        <v>150</v>
      </c>
      <c r="O7" s="50"/>
      <c r="P7" s="50"/>
      <c r="Q7" s="50"/>
    </row>
    <row r="8" spans="1:17" s="1" customFormat="1" ht="15.95" customHeight="1">
      <c r="A8" s="49" t="s">
        <v>23</v>
      </c>
      <c r="B8" s="50">
        <f t="shared" ref="B8:B30" si="2">C8+F8+G8+H8+I8</f>
        <v>80</v>
      </c>
      <c r="C8" s="50"/>
      <c r="D8" s="50"/>
      <c r="E8" s="50"/>
      <c r="F8" s="50"/>
      <c r="G8" s="50"/>
      <c r="H8" s="50"/>
      <c r="I8" s="50">
        <v>80</v>
      </c>
      <c r="J8" s="50">
        <f t="shared" si="1"/>
        <v>2880</v>
      </c>
      <c r="K8" s="51">
        <v>2000</v>
      </c>
      <c r="L8" s="50"/>
      <c r="M8" s="50"/>
      <c r="N8" s="50">
        <v>880</v>
      </c>
      <c r="O8" s="50">
        <v>600</v>
      </c>
      <c r="P8" s="50"/>
      <c r="Q8" s="50"/>
    </row>
    <row r="9" spans="1:17" s="1" customFormat="1" ht="15.95" customHeight="1">
      <c r="A9" s="49" t="s">
        <v>24</v>
      </c>
      <c r="B9" s="50">
        <f t="shared" si="2"/>
        <v>300</v>
      </c>
      <c r="C9" s="50"/>
      <c r="D9" s="50"/>
      <c r="E9" s="50"/>
      <c r="F9" s="50"/>
      <c r="G9" s="50"/>
      <c r="H9" s="50"/>
      <c r="I9" s="50">
        <v>300</v>
      </c>
      <c r="J9" s="50">
        <f t="shared" si="1"/>
        <v>970</v>
      </c>
      <c r="K9" s="51">
        <v>250</v>
      </c>
      <c r="L9" s="50"/>
      <c r="M9" s="50"/>
      <c r="N9" s="50">
        <v>720</v>
      </c>
      <c r="O9" s="50">
        <v>600</v>
      </c>
      <c r="P9" s="50"/>
      <c r="Q9" s="50"/>
    </row>
    <row r="10" spans="1:17" s="1" customFormat="1" ht="15.95" customHeight="1">
      <c r="A10" s="49" t="s">
        <v>25</v>
      </c>
      <c r="B10" s="50">
        <f t="shared" si="2"/>
        <v>50</v>
      </c>
      <c r="C10" s="50">
        <f>D10+E10</f>
        <v>50</v>
      </c>
      <c r="D10" s="50">
        <v>50</v>
      </c>
      <c r="E10" s="50"/>
      <c r="F10" s="50"/>
      <c r="G10" s="50"/>
      <c r="H10" s="50"/>
      <c r="I10" s="50"/>
      <c r="J10" s="50">
        <f t="shared" si="1"/>
        <v>1260</v>
      </c>
      <c r="K10" s="51">
        <v>350</v>
      </c>
      <c r="L10" s="50"/>
      <c r="M10" s="50"/>
      <c r="N10" s="50">
        <v>910</v>
      </c>
      <c r="O10" s="50">
        <v>450</v>
      </c>
      <c r="P10" s="50"/>
      <c r="Q10" s="50"/>
    </row>
    <row r="11" spans="1:17" s="1" customFormat="1" ht="15.95" customHeight="1">
      <c r="A11" s="49" t="s">
        <v>26</v>
      </c>
      <c r="B11" s="50">
        <f t="shared" si="2"/>
        <v>450</v>
      </c>
      <c r="C11" s="50">
        <f>D11+E11</f>
        <v>50</v>
      </c>
      <c r="D11" s="50">
        <v>50</v>
      </c>
      <c r="E11" s="50"/>
      <c r="F11" s="50"/>
      <c r="G11" s="50"/>
      <c r="H11" s="50"/>
      <c r="I11" s="50">
        <v>400</v>
      </c>
      <c r="J11" s="50">
        <f t="shared" si="1"/>
        <v>2600</v>
      </c>
      <c r="K11" s="51">
        <v>1400</v>
      </c>
      <c r="L11" s="50"/>
      <c r="M11" s="50"/>
      <c r="N11" s="50">
        <v>1200</v>
      </c>
      <c r="O11" s="50">
        <v>900</v>
      </c>
      <c r="P11" s="50"/>
      <c r="Q11" s="50"/>
    </row>
    <row r="12" spans="1:17" s="1" customFormat="1" ht="15.95" customHeight="1">
      <c r="A12" s="49" t="s">
        <v>27</v>
      </c>
      <c r="B12" s="50">
        <f t="shared" si="2"/>
        <v>130</v>
      </c>
      <c r="C12" s="50">
        <f>D12+E12</f>
        <v>50</v>
      </c>
      <c r="D12" s="50">
        <v>50</v>
      </c>
      <c r="E12" s="50"/>
      <c r="F12" s="50"/>
      <c r="G12" s="50"/>
      <c r="H12" s="50"/>
      <c r="I12" s="50">
        <v>80</v>
      </c>
      <c r="J12" s="50">
        <f t="shared" si="1"/>
        <v>1590</v>
      </c>
      <c r="K12" s="51">
        <v>650</v>
      </c>
      <c r="L12" s="50"/>
      <c r="M12" s="50"/>
      <c r="N12" s="50">
        <v>940</v>
      </c>
      <c r="O12" s="50">
        <v>600</v>
      </c>
      <c r="P12" s="50"/>
      <c r="Q12" s="50">
        <v>1</v>
      </c>
    </row>
    <row r="13" spans="1:17" s="1" customFormat="1" ht="15.95" customHeight="1">
      <c r="A13" s="49" t="s">
        <v>28</v>
      </c>
      <c r="B13" s="50">
        <f t="shared" si="2"/>
        <v>430</v>
      </c>
      <c r="C13" s="50">
        <f>D13+E13</f>
        <v>100</v>
      </c>
      <c r="D13" s="50">
        <v>100</v>
      </c>
      <c r="E13" s="50"/>
      <c r="F13" s="50">
        <v>100</v>
      </c>
      <c r="G13" s="50">
        <v>30</v>
      </c>
      <c r="H13" s="50"/>
      <c r="I13" s="50">
        <v>200</v>
      </c>
      <c r="J13" s="50">
        <f t="shared" si="1"/>
        <v>1600</v>
      </c>
      <c r="K13" s="51">
        <v>300</v>
      </c>
      <c r="L13" s="50"/>
      <c r="M13" s="50"/>
      <c r="N13" s="50">
        <v>1300</v>
      </c>
      <c r="O13" s="50">
        <v>600</v>
      </c>
      <c r="P13" s="50"/>
      <c r="Q13" s="50"/>
    </row>
    <row r="14" spans="1:17" s="1" customFormat="1" ht="15.95" customHeight="1">
      <c r="A14" s="49" t="s">
        <v>29</v>
      </c>
      <c r="B14" s="50">
        <f t="shared" si="2"/>
        <v>60</v>
      </c>
      <c r="C14" s="50"/>
      <c r="D14" s="50"/>
      <c r="E14" s="50"/>
      <c r="F14" s="50"/>
      <c r="G14" s="50"/>
      <c r="H14" s="50"/>
      <c r="I14" s="50">
        <v>60</v>
      </c>
      <c r="J14" s="50">
        <f t="shared" si="1"/>
        <v>1130</v>
      </c>
      <c r="K14" s="51">
        <v>250</v>
      </c>
      <c r="L14" s="50"/>
      <c r="M14" s="50">
        <v>100</v>
      </c>
      <c r="N14" s="50">
        <v>780</v>
      </c>
      <c r="O14" s="50">
        <v>300</v>
      </c>
      <c r="P14" s="50"/>
      <c r="Q14" s="50"/>
    </row>
    <row r="15" spans="1:17" s="1" customFormat="1" ht="15.95" customHeight="1">
      <c r="A15" s="49" t="s">
        <v>30</v>
      </c>
      <c r="B15" s="50">
        <f t="shared" si="2"/>
        <v>380</v>
      </c>
      <c r="C15" s="50"/>
      <c r="D15" s="50"/>
      <c r="E15" s="50"/>
      <c r="F15" s="50"/>
      <c r="G15" s="50"/>
      <c r="H15" s="50"/>
      <c r="I15" s="50">
        <v>380</v>
      </c>
      <c r="J15" s="50">
        <f t="shared" si="1"/>
        <v>530</v>
      </c>
      <c r="K15" s="52"/>
      <c r="L15" s="50"/>
      <c r="M15" s="50"/>
      <c r="N15" s="50">
        <v>530</v>
      </c>
      <c r="O15" s="50">
        <v>900</v>
      </c>
      <c r="P15" s="50"/>
      <c r="Q15" s="50"/>
    </row>
    <row r="16" spans="1:17" s="1" customFormat="1" ht="15.95" customHeight="1">
      <c r="A16" s="49" t="s">
        <v>31</v>
      </c>
      <c r="B16" s="50">
        <f t="shared" si="2"/>
        <v>380</v>
      </c>
      <c r="C16" s="50"/>
      <c r="D16" s="50"/>
      <c r="E16" s="50"/>
      <c r="F16" s="50"/>
      <c r="G16" s="53"/>
      <c r="H16" s="50">
        <v>100</v>
      </c>
      <c r="I16" s="50">
        <v>280</v>
      </c>
      <c r="J16" s="50">
        <f t="shared" si="1"/>
        <v>1020</v>
      </c>
      <c r="K16" s="51"/>
      <c r="L16" s="50"/>
      <c r="M16" s="50">
        <v>50</v>
      </c>
      <c r="N16" s="50">
        <v>970</v>
      </c>
      <c r="O16" s="50">
        <v>1500</v>
      </c>
      <c r="P16" s="50"/>
      <c r="Q16" s="50"/>
    </row>
    <row r="17" spans="1:17" s="1" customFormat="1" ht="15.95" customHeight="1">
      <c r="A17" s="49" t="s">
        <v>32</v>
      </c>
      <c r="B17" s="50">
        <f t="shared" si="2"/>
        <v>50</v>
      </c>
      <c r="C17" s="50"/>
      <c r="D17" s="50"/>
      <c r="E17" s="50"/>
      <c r="F17" s="50"/>
      <c r="G17" s="50"/>
      <c r="H17" s="53"/>
      <c r="I17" s="50">
        <v>50</v>
      </c>
      <c r="J17" s="50">
        <f t="shared" si="1"/>
        <v>2600</v>
      </c>
      <c r="K17" s="51"/>
      <c r="L17" s="50">
        <v>100</v>
      </c>
      <c r="M17" s="53"/>
      <c r="N17" s="50">
        <v>2500</v>
      </c>
      <c r="O17" s="50">
        <v>1800</v>
      </c>
      <c r="P17" s="50"/>
      <c r="Q17" s="50"/>
    </row>
    <row r="18" spans="1:17" s="1" customFormat="1" ht="15.95" customHeight="1">
      <c r="A18" s="49" t="s">
        <v>33</v>
      </c>
      <c r="B18" s="50">
        <f t="shared" si="2"/>
        <v>740</v>
      </c>
      <c r="C18" s="50"/>
      <c r="D18" s="50"/>
      <c r="E18" s="50"/>
      <c r="F18" s="50">
        <v>250</v>
      </c>
      <c r="G18" s="50">
        <v>60</v>
      </c>
      <c r="H18" s="50"/>
      <c r="I18" s="50">
        <v>430</v>
      </c>
      <c r="J18" s="50">
        <f t="shared" si="1"/>
        <v>2900</v>
      </c>
      <c r="K18" s="51"/>
      <c r="L18" s="50">
        <v>700</v>
      </c>
      <c r="M18" s="50"/>
      <c r="N18" s="50">
        <v>2200</v>
      </c>
      <c r="O18" s="50">
        <v>2400</v>
      </c>
      <c r="P18" s="50"/>
      <c r="Q18" s="50"/>
    </row>
    <row r="19" spans="1:17" s="1" customFormat="1" ht="15.95" customHeight="1">
      <c r="A19" s="49" t="s">
        <v>34</v>
      </c>
      <c r="B19" s="50">
        <f t="shared" si="2"/>
        <v>260</v>
      </c>
      <c r="C19" s="50"/>
      <c r="D19" s="50"/>
      <c r="E19" s="50"/>
      <c r="F19" s="50"/>
      <c r="G19" s="50"/>
      <c r="H19" s="50"/>
      <c r="I19" s="50">
        <v>260</v>
      </c>
      <c r="J19" s="50">
        <f t="shared" si="1"/>
        <v>2700</v>
      </c>
      <c r="K19" s="51"/>
      <c r="L19" s="50"/>
      <c r="M19" s="50">
        <v>100</v>
      </c>
      <c r="N19" s="50">
        <v>2600</v>
      </c>
      <c r="O19" s="50">
        <v>1050</v>
      </c>
      <c r="P19" s="50">
        <v>1</v>
      </c>
      <c r="Q19" s="50">
        <v>1</v>
      </c>
    </row>
    <row r="20" spans="1:17" s="1" customFormat="1" ht="15.95" customHeight="1">
      <c r="A20" s="49" t="s">
        <v>35</v>
      </c>
      <c r="B20" s="50">
        <f t="shared" si="2"/>
        <v>220</v>
      </c>
      <c r="C20" s="50">
        <f>D20+E20</f>
        <v>100</v>
      </c>
      <c r="D20" s="50">
        <v>100</v>
      </c>
      <c r="E20" s="50"/>
      <c r="F20" s="50"/>
      <c r="G20" s="50"/>
      <c r="H20" s="50">
        <v>100</v>
      </c>
      <c r="I20" s="50">
        <v>20</v>
      </c>
      <c r="J20" s="50">
        <f t="shared" si="1"/>
        <v>3300</v>
      </c>
      <c r="K20" s="51"/>
      <c r="L20" s="50"/>
      <c r="M20" s="50"/>
      <c r="N20" s="50">
        <v>3300</v>
      </c>
      <c r="O20" s="50">
        <v>2400</v>
      </c>
      <c r="P20" s="50"/>
      <c r="Q20" s="50">
        <v>1</v>
      </c>
    </row>
    <row r="21" spans="1:17" s="1" customFormat="1" ht="15.95" customHeight="1">
      <c r="A21" s="49" t="s">
        <v>36</v>
      </c>
      <c r="B21" s="50">
        <f t="shared" si="2"/>
        <v>100</v>
      </c>
      <c r="C21" s="50">
        <f>D21+E21</f>
        <v>100</v>
      </c>
      <c r="D21" s="50">
        <v>100</v>
      </c>
      <c r="E21" s="50"/>
      <c r="F21" s="50"/>
      <c r="G21" s="50"/>
      <c r="H21" s="50"/>
      <c r="I21" s="50"/>
      <c r="J21" s="50">
        <f t="shared" si="1"/>
        <v>1100</v>
      </c>
      <c r="K21" s="51"/>
      <c r="L21" s="50"/>
      <c r="M21" s="50"/>
      <c r="N21" s="50">
        <v>1100</v>
      </c>
      <c r="O21" s="50">
        <v>2400</v>
      </c>
      <c r="P21" s="50"/>
      <c r="Q21" s="50">
        <v>1</v>
      </c>
    </row>
    <row r="22" spans="1:17" s="1" customFormat="1" ht="15.95" customHeight="1">
      <c r="A22" s="49" t="s">
        <v>37</v>
      </c>
      <c r="B22" s="50">
        <f t="shared" si="2"/>
        <v>400</v>
      </c>
      <c r="C22" s="50">
        <f>D22+E22</f>
        <v>100</v>
      </c>
      <c r="D22" s="50">
        <v>100</v>
      </c>
      <c r="E22" s="50"/>
      <c r="F22" s="50"/>
      <c r="G22" s="50"/>
      <c r="H22" s="50">
        <v>120</v>
      </c>
      <c r="I22" s="50">
        <v>180</v>
      </c>
      <c r="J22" s="50">
        <f t="shared" si="1"/>
        <v>4500</v>
      </c>
      <c r="K22" s="51"/>
      <c r="L22" s="50"/>
      <c r="M22" s="50">
        <v>100</v>
      </c>
      <c r="N22" s="50">
        <v>4400</v>
      </c>
      <c r="O22" s="50">
        <v>1200</v>
      </c>
      <c r="P22" s="50"/>
      <c r="Q22" s="50">
        <v>1</v>
      </c>
    </row>
    <row r="23" spans="1:17" s="1" customFormat="1" ht="15.95" customHeight="1">
      <c r="A23" s="49" t="s">
        <v>38</v>
      </c>
      <c r="B23" s="50">
        <f t="shared" si="2"/>
        <v>100</v>
      </c>
      <c r="C23" s="50">
        <f>D23+E23</f>
        <v>100</v>
      </c>
      <c r="D23" s="50">
        <v>100</v>
      </c>
      <c r="E23" s="50"/>
      <c r="F23" s="50"/>
      <c r="G23" s="50"/>
      <c r="H23" s="50"/>
      <c r="I23" s="50"/>
      <c r="J23" s="50">
        <f t="shared" si="1"/>
        <v>1700</v>
      </c>
      <c r="K23" s="51"/>
      <c r="L23" s="50"/>
      <c r="M23" s="50"/>
      <c r="N23" s="50">
        <v>1700</v>
      </c>
      <c r="O23" s="50">
        <v>1800</v>
      </c>
      <c r="P23" s="50"/>
      <c r="Q23" s="50"/>
    </row>
    <row r="24" spans="1:17" s="1" customFormat="1" ht="15.95" customHeight="1">
      <c r="A24" s="49" t="s">
        <v>39</v>
      </c>
      <c r="B24" s="50">
        <f t="shared" si="2"/>
        <v>230</v>
      </c>
      <c r="C24" s="50">
        <f>D24+E24</f>
        <v>100</v>
      </c>
      <c r="D24" s="50">
        <v>100</v>
      </c>
      <c r="E24" s="50"/>
      <c r="F24" s="50">
        <v>100</v>
      </c>
      <c r="G24" s="50">
        <v>30</v>
      </c>
      <c r="H24" s="50"/>
      <c r="I24" s="50"/>
      <c r="J24" s="50">
        <f t="shared" si="1"/>
        <v>1100</v>
      </c>
      <c r="K24" s="51"/>
      <c r="L24" s="50"/>
      <c r="M24" s="50"/>
      <c r="N24" s="50">
        <v>1100</v>
      </c>
      <c r="O24" s="50">
        <v>1200</v>
      </c>
      <c r="P24" s="50"/>
      <c r="Q24" s="50"/>
    </row>
    <row r="25" spans="1:17" s="1" customFormat="1" ht="15.95" customHeight="1">
      <c r="A25" s="49" t="s">
        <v>40</v>
      </c>
      <c r="B25" s="50">
        <f t="shared" si="2"/>
        <v>50</v>
      </c>
      <c r="C25" s="50"/>
      <c r="D25" s="50"/>
      <c r="E25" s="50"/>
      <c r="F25" s="50"/>
      <c r="G25" s="50"/>
      <c r="H25" s="50"/>
      <c r="I25" s="50">
        <v>50</v>
      </c>
      <c r="J25" s="50">
        <f t="shared" si="1"/>
        <v>1700</v>
      </c>
      <c r="K25" s="51"/>
      <c r="L25" s="50"/>
      <c r="M25" s="50"/>
      <c r="N25" s="50">
        <v>1700</v>
      </c>
      <c r="O25" s="50">
        <v>1200</v>
      </c>
      <c r="P25" s="50"/>
      <c r="Q25" s="50"/>
    </row>
    <row r="26" spans="1:17" s="1" customFormat="1" ht="15.95" customHeight="1">
      <c r="A26" s="49" t="s">
        <v>41</v>
      </c>
      <c r="B26" s="50">
        <f t="shared" si="2"/>
        <v>50</v>
      </c>
      <c r="C26" s="50"/>
      <c r="D26" s="50"/>
      <c r="E26" s="50"/>
      <c r="F26" s="50"/>
      <c r="G26" s="50"/>
      <c r="H26" s="50">
        <v>50</v>
      </c>
      <c r="I26" s="50"/>
      <c r="J26" s="50">
        <f t="shared" si="1"/>
        <v>1350</v>
      </c>
      <c r="K26" s="51"/>
      <c r="L26" s="50"/>
      <c r="M26" s="50"/>
      <c r="N26" s="50">
        <v>1350</v>
      </c>
      <c r="O26" s="50">
        <v>2400</v>
      </c>
      <c r="P26" s="50"/>
      <c r="Q26" s="50"/>
    </row>
    <row r="27" spans="1:17" s="1" customFormat="1" ht="15.95" customHeight="1">
      <c r="A27" s="49" t="s">
        <v>42</v>
      </c>
      <c r="B27" s="50">
        <f t="shared" si="2"/>
        <v>510</v>
      </c>
      <c r="C27" s="50"/>
      <c r="D27" s="50"/>
      <c r="E27" s="50"/>
      <c r="F27" s="50">
        <v>100</v>
      </c>
      <c r="G27" s="50">
        <v>30</v>
      </c>
      <c r="H27" s="50">
        <v>80</v>
      </c>
      <c r="I27" s="50">
        <v>300</v>
      </c>
      <c r="J27" s="50">
        <f t="shared" si="1"/>
        <v>4800</v>
      </c>
      <c r="K27" s="51"/>
      <c r="L27" s="50"/>
      <c r="M27" s="50">
        <v>100</v>
      </c>
      <c r="N27" s="50">
        <v>4700</v>
      </c>
      <c r="O27" s="50">
        <v>1200</v>
      </c>
      <c r="P27" s="50"/>
      <c r="Q27" s="50"/>
    </row>
    <row r="28" spans="1:17" s="1" customFormat="1" ht="15.95" customHeight="1">
      <c r="A28" s="49" t="s">
        <v>43</v>
      </c>
      <c r="B28" s="50">
        <f t="shared" si="2"/>
        <v>100</v>
      </c>
      <c r="C28" s="50">
        <f>D28+E28</f>
        <v>50</v>
      </c>
      <c r="D28" s="50">
        <v>50</v>
      </c>
      <c r="E28" s="50"/>
      <c r="F28" s="50"/>
      <c r="G28" s="50"/>
      <c r="H28" s="50">
        <v>50</v>
      </c>
      <c r="I28" s="50"/>
      <c r="J28" s="50">
        <f t="shared" si="1"/>
        <v>2620</v>
      </c>
      <c r="K28" s="51">
        <v>100</v>
      </c>
      <c r="L28" s="50"/>
      <c r="M28" s="50">
        <v>50</v>
      </c>
      <c r="N28" s="50">
        <v>2470</v>
      </c>
      <c r="O28" s="50">
        <v>2100</v>
      </c>
      <c r="P28" s="50"/>
      <c r="Q28" s="50">
        <v>1</v>
      </c>
    </row>
    <row r="29" spans="1:17" s="1" customFormat="1" ht="15.95" customHeight="1">
      <c r="A29" s="49" t="s">
        <v>44</v>
      </c>
      <c r="B29" s="50">
        <f t="shared" si="2"/>
        <v>230</v>
      </c>
      <c r="C29" s="50"/>
      <c r="D29" s="50"/>
      <c r="E29" s="50"/>
      <c r="F29" s="50"/>
      <c r="G29" s="50"/>
      <c r="H29" s="50"/>
      <c r="I29" s="50">
        <v>230</v>
      </c>
      <c r="J29" s="50">
        <f t="shared" si="1"/>
        <v>2750</v>
      </c>
      <c r="K29" s="51">
        <v>1450</v>
      </c>
      <c r="L29" s="50"/>
      <c r="M29" s="50"/>
      <c r="N29" s="50">
        <v>1300</v>
      </c>
      <c r="O29" s="50">
        <v>600</v>
      </c>
      <c r="P29" s="50"/>
      <c r="Q29" s="50"/>
    </row>
    <row r="30" spans="1:17" s="1" customFormat="1" ht="15.95" customHeight="1">
      <c r="A30" s="49" t="s">
        <v>45</v>
      </c>
      <c r="B30" s="50">
        <f t="shared" si="2"/>
        <v>200</v>
      </c>
      <c r="C30" s="50"/>
      <c r="D30" s="50"/>
      <c r="E30" s="50"/>
      <c r="F30" s="50"/>
      <c r="G30" s="50"/>
      <c r="H30" s="50"/>
      <c r="I30" s="50">
        <v>200</v>
      </c>
      <c r="J30" s="50">
        <f t="shared" si="1"/>
        <v>3150</v>
      </c>
      <c r="K30" s="51">
        <v>250</v>
      </c>
      <c r="L30" s="50"/>
      <c r="M30" s="50"/>
      <c r="N30" s="50">
        <v>2900</v>
      </c>
      <c r="O30" s="50">
        <v>1800</v>
      </c>
      <c r="P30" s="50"/>
      <c r="Q30" s="50">
        <v>1</v>
      </c>
    </row>
  </sheetData>
  <mergeCells count="16">
    <mergeCell ref="A1:Q1"/>
    <mergeCell ref="A2:Q2"/>
    <mergeCell ref="B3:I3"/>
    <mergeCell ref="J3:N3"/>
    <mergeCell ref="C4:E4"/>
    <mergeCell ref="K4:N4"/>
    <mergeCell ref="Q3:Q5"/>
    <mergeCell ref="I4:I5"/>
    <mergeCell ref="J4:J5"/>
    <mergeCell ref="O3:O5"/>
    <mergeCell ref="P3:P5"/>
    <mergeCell ref="A3:A5"/>
    <mergeCell ref="B4:B5"/>
    <mergeCell ref="F4:F5"/>
    <mergeCell ref="G4:G5"/>
    <mergeCell ref="H4:H5"/>
  </mergeCells>
  <phoneticPr fontId="13" type="noConversion"/>
  <printOptions horizontalCentered="1"/>
  <pageMargins left="0.39370078740157483" right="0.39370078740157483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1"/>
  <sheetViews>
    <sheetView topLeftCell="C1" workbookViewId="0">
      <pane ySplit="6" topLeftCell="A7" activePane="bottomLeft" state="frozen"/>
      <selection pane="bottomLeft" activeCell="I29" sqref="I29:I30"/>
    </sheetView>
  </sheetViews>
  <sheetFormatPr defaultRowHeight="13.5"/>
  <cols>
    <col min="1" max="1" width="7.125" style="3" customWidth="1"/>
    <col min="2" max="15" width="8.375" style="4" customWidth="1"/>
    <col min="16" max="17" width="8.375" style="3" customWidth="1"/>
    <col min="18" max="19" width="7.75" style="5" customWidth="1"/>
    <col min="20" max="35" width="7.75" style="4" customWidth="1"/>
    <col min="36" max="16384" width="9" style="3"/>
  </cols>
  <sheetData>
    <row r="1" spans="1:35">
      <c r="A1" s="3" t="s">
        <v>0</v>
      </c>
    </row>
    <row r="2" spans="1:35" ht="21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0"/>
      <c r="Q2" s="40"/>
      <c r="R2" s="42" t="s">
        <v>46</v>
      </c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s="1" customFormat="1" ht="18" customHeight="1">
      <c r="A3" s="36" t="s">
        <v>2</v>
      </c>
      <c r="B3" s="33" t="s">
        <v>3</v>
      </c>
      <c r="C3" s="33"/>
      <c r="D3" s="33"/>
      <c r="E3" s="33"/>
      <c r="F3" s="33"/>
      <c r="G3" s="33"/>
      <c r="H3" s="33"/>
      <c r="I3" s="33"/>
      <c r="J3" s="33" t="s">
        <v>4</v>
      </c>
      <c r="K3" s="33"/>
      <c r="L3" s="33"/>
      <c r="M3" s="33"/>
      <c r="N3" s="33"/>
      <c r="O3" s="33" t="s">
        <v>5</v>
      </c>
      <c r="P3" s="36" t="s">
        <v>6</v>
      </c>
      <c r="Q3" s="36" t="s">
        <v>7</v>
      </c>
      <c r="R3" s="43" t="s">
        <v>47</v>
      </c>
      <c r="S3" s="43"/>
      <c r="T3" s="43"/>
      <c r="U3" s="43"/>
      <c r="V3" s="43"/>
      <c r="W3" s="43"/>
      <c r="X3" s="37" t="s">
        <v>48</v>
      </c>
      <c r="Y3" s="37"/>
      <c r="Z3" s="37"/>
      <c r="AA3" s="37"/>
      <c r="AB3" s="37"/>
      <c r="AC3" s="37"/>
      <c r="AD3" s="37"/>
      <c r="AE3" s="37"/>
      <c r="AF3" s="37"/>
      <c r="AG3" s="37" t="s">
        <v>49</v>
      </c>
      <c r="AH3" s="37"/>
      <c r="AI3" s="37"/>
    </row>
    <row r="4" spans="1:35" s="1" customFormat="1" ht="30" customHeight="1">
      <c r="A4" s="36"/>
      <c r="B4" s="33" t="s">
        <v>8</v>
      </c>
      <c r="C4" s="33" t="s">
        <v>9</v>
      </c>
      <c r="D4" s="33"/>
      <c r="E4" s="33"/>
      <c r="F4" s="33" t="s">
        <v>10</v>
      </c>
      <c r="G4" s="33" t="s">
        <v>11</v>
      </c>
      <c r="H4" s="33" t="s">
        <v>12</v>
      </c>
      <c r="I4" s="33" t="s">
        <v>13</v>
      </c>
      <c r="J4" s="33" t="s">
        <v>8</v>
      </c>
      <c r="K4" s="33" t="s">
        <v>14</v>
      </c>
      <c r="L4" s="33"/>
      <c r="M4" s="33"/>
      <c r="N4" s="33"/>
      <c r="O4" s="33"/>
      <c r="P4" s="36"/>
      <c r="Q4" s="36"/>
      <c r="R4" s="34" t="s">
        <v>50</v>
      </c>
      <c r="S4" s="34" t="s">
        <v>8</v>
      </c>
      <c r="T4" s="38" t="s">
        <v>51</v>
      </c>
      <c r="U4" s="38"/>
      <c r="V4" s="38"/>
      <c r="W4" s="34" t="s">
        <v>52</v>
      </c>
      <c r="X4" s="35" t="s">
        <v>53</v>
      </c>
      <c r="Y4" s="35"/>
      <c r="Z4" s="35"/>
      <c r="AA4" s="35"/>
      <c r="AB4" s="35"/>
      <c r="AC4" s="39" t="s">
        <v>46</v>
      </c>
      <c r="AD4" s="39"/>
      <c r="AE4" s="39"/>
      <c r="AF4" s="39"/>
      <c r="AG4" s="37"/>
      <c r="AH4" s="37"/>
      <c r="AI4" s="37"/>
    </row>
    <row r="5" spans="1:35" s="1" customFormat="1" ht="38.25" customHeight="1">
      <c r="A5" s="36"/>
      <c r="B5" s="33"/>
      <c r="C5" s="7" t="s">
        <v>15</v>
      </c>
      <c r="D5" s="7" t="s">
        <v>16</v>
      </c>
      <c r="E5" s="7" t="s">
        <v>17</v>
      </c>
      <c r="F5" s="33"/>
      <c r="G5" s="33"/>
      <c r="H5" s="33"/>
      <c r="I5" s="33"/>
      <c r="J5" s="33"/>
      <c r="K5" s="7" t="s">
        <v>18</v>
      </c>
      <c r="L5" s="7" t="s">
        <v>19</v>
      </c>
      <c r="M5" s="7" t="s">
        <v>20</v>
      </c>
      <c r="N5" s="7" t="s">
        <v>21</v>
      </c>
      <c r="O5" s="33"/>
      <c r="P5" s="36"/>
      <c r="Q5" s="36"/>
      <c r="R5" s="34"/>
      <c r="S5" s="34"/>
      <c r="T5" s="14" t="s">
        <v>54</v>
      </c>
      <c r="U5" s="14" t="s">
        <v>55</v>
      </c>
      <c r="V5" s="14" t="s">
        <v>56</v>
      </c>
      <c r="W5" s="34"/>
      <c r="X5" s="35" t="s">
        <v>57</v>
      </c>
      <c r="Y5" s="35"/>
      <c r="Z5" s="35"/>
      <c r="AA5" s="35"/>
      <c r="AB5" s="29" t="s">
        <v>58</v>
      </c>
      <c r="AC5" s="29" t="s">
        <v>59</v>
      </c>
      <c r="AD5" s="29" t="s">
        <v>60</v>
      </c>
      <c r="AE5" s="29" t="s">
        <v>61</v>
      </c>
      <c r="AF5" s="29" t="s">
        <v>62</v>
      </c>
      <c r="AG5" s="7" t="s">
        <v>63</v>
      </c>
      <c r="AH5" s="33" t="s">
        <v>21</v>
      </c>
      <c r="AI5" s="33"/>
    </row>
    <row r="6" spans="1:35" s="2" customFormat="1" ht="15.95" customHeight="1">
      <c r="A6" s="8" t="s">
        <v>8</v>
      </c>
      <c r="B6" s="9">
        <f>SUM(B7:B30)</f>
        <v>5500</v>
      </c>
      <c r="C6" s="9">
        <f>SUM(C7:C30)</f>
        <v>800</v>
      </c>
      <c r="D6" s="9">
        <f>SUM(D7:D30)</f>
        <v>800</v>
      </c>
      <c r="E6" s="9"/>
      <c r="F6" s="9">
        <f t="shared" ref="F6:K6" si="0">SUM(F7:F30)</f>
        <v>550</v>
      </c>
      <c r="G6" s="9">
        <f t="shared" si="0"/>
        <v>150</v>
      </c>
      <c r="H6" s="9">
        <f t="shared" si="0"/>
        <v>500</v>
      </c>
      <c r="I6" s="9">
        <f t="shared" si="0"/>
        <v>3500</v>
      </c>
      <c r="J6" s="9">
        <f t="shared" si="0"/>
        <v>50000</v>
      </c>
      <c r="K6" s="9">
        <f t="shared" si="0"/>
        <v>7000</v>
      </c>
      <c r="L6" s="9">
        <f t="shared" ref="L6:Q6" si="1">SUM(L7:L30)</f>
        <v>800</v>
      </c>
      <c r="M6" s="9">
        <f t="shared" si="1"/>
        <v>500</v>
      </c>
      <c r="N6" s="9">
        <f t="shared" si="1"/>
        <v>41700</v>
      </c>
      <c r="O6" s="9">
        <f t="shared" si="1"/>
        <v>30000</v>
      </c>
      <c r="P6" s="8">
        <f t="shared" si="1"/>
        <v>1</v>
      </c>
      <c r="Q6" s="8">
        <f t="shared" si="1"/>
        <v>7</v>
      </c>
      <c r="R6" s="16" t="s">
        <v>8</v>
      </c>
      <c r="S6" s="17">
        <f t="shared" ref="S6:AI6" si="2">SUM(S7:S30)</f>
        <v>6945.58</v>
      </c>
      <c r="T6" s="18">
        <f t="shared" si="2"/>
        <v>3640.28</v>
      </c>
      <c r="U6" s="19">
        <f t="shared" si="2"/>
        <v>660.68</v>
      </c>
      <c r="V6" s="19">
        <f t="shared" si="2"/>
        <v>805.13</v>
      </c>
      <c r="W6" s="18">
        <f t="shared" si="2"/>
        <v>1839.49</v>
      </c>
      <c r="X6" s="17">
        <f t="shared" si="2"/>
        <v>31815.88</v>
      </c>
      <c r="Y6" s="17">
        <f t="shared" si="2"/>
        <v>5688.88</v>
      </c>
      <c r="Z6" s="17">
        <f t="shared" si="2"/>
        <v>10000</v>
      </c>
      <c r="AA6" s="17">
        <f t="shared" si="2"/>
        <v>16127</v>
      </c>
      <c r="AB6" s="17">
        <f t="shared" si="2"/>
        <v>1000</v>
      </c>
      <c r="AC6" s="17">
        <f t="shared" si="2"/>
        <v>6949</v>
      </c>
      <c r="AD6" s="17">
        <f t="shared" si="2"/>
        <v>3254</v>
      </c>
      <c r="AE6" s="17">
        <f t="shared" si="2"/>
        <v>61.88</v>
      </c>
      <c r="AF6" s="17">
        <f t="shared" si="2"/>
        <v>7527</v>
      </c>
      <c r="AG6" s="17">
        <f t="shared" si="2"/>
        <v>65826.7</v>
      </c>
      <c r="AH6" s="17">
        <f t="shared" si="2"/>
        <v>41699.809956400903</v>
      </c>
      <c r="AI6" s="17">
        <f t="shared" si="2"/>
        <v>41700</v>
      </c>
    </row>
    <row r="7" spans="1:35" s="1" customFormat="1" ht="15.95" customHeight="1">
      <c r="A7" s="10" t="s">
        <v>22</v>
      </c>
      <c r="B7" s="7"/>
      <c r="C7" s="7"/>
      <c r="D7" s="7"/>
      <c r="E7" s="7"/>
      <c r="F7" s="7"/>
      <c r="G7" s="7"/>
      <c r="H7" s="7"/>
      <c r="I7" s="7"/>
      <c r="J7" s="7">
        <f>K7+L7+M7+N7</f>
        <v>150</v>
      </c>
      <c r="K7" s="7"/>
      <c r="L7" s="7"/>
      <c r="M7" s="7"/>
      <c r="N7" s="7">
        <v>150</v>
      </c>
      <c r="O7" s="7"/>
      <c r="P7" s="6"/>
      <c r="Q7" s="6"/>
      <c r="R7" s="20" t="s">
        <v>22</v>
      </c>
      <c r="S7" s="21">
        <f>T7+U7+V7+W7</f>
        <v>0.45</v>
      </c>
      <c r="T7" s="22">
        <v>0</v>
      </c>
      <c r="U7" s="21">
        <v>0</v>
      </c>
      <c r="V7" s="21">
        <v>0</v>
      </c>
      <c r="W7" s="22">
        <v>0.45</v>
      </c>
      <c r="X7" s="7"/>
      <c r="Y7" s="7"/>
      <c r="Z7" s="7"/>
      <c r="AA7" s="7"/>
      <c r="AB7" s="7"/>
      <c r="AC7" s="7"/>
      <c r="AD7" s="7"/>
      <c r="AE7" s="7"/>
      <c r="AF7" s="7"/>
      <c r="AG7" s="7">
        <v>239.5</v>
      </c>
      <c r="AH7" s="7">
        <f>41700*AG7/65827</f>
        <v>151.71813997295899</v>
      </c>
      <c r="AI7" s="7">
        <v>150</v>
      </c>
    </row>
    <row r="8" spans="1:35" s="1" customFormat="1" ht="15.95" customHeight="1">
      <c r="A8" s="10" t="s">
        <v>23</v>
      </c>
      <c r="B8" s="7">
        <f>C8+F8+G8+H8+I8</f>
        <v>80</v>
      </c>
      <c r="C8" s="7"/>
      <c r="D8" s="7"/>
      <c r="E8" s="7"/>
      <c r="F8" s="7"/>
      <c r="G8" s="7"/>
      <c r="H8" s="7"/>
      <c r="I8" s="7">
        <v>80</v>
      </c>
      <c r="J8" s="7">
        <f t="shared" ref="J8:J30" si="3">K8+L8+M8+N8</f>
        <v>2880</v>
      </c>
      <c r="K8" s="12">
        <v>2000</v>
      </c>
      <c r="L8" s="7"/>
      <c r="M8" s="7"/>
      <c r="N8" s="7">
        <v>880</v>
      </c>
      <c r="O8" s="7">
        <v>600</v>
      </c>
      <c r="P8" s="6"/>
      <c r="Q8" s="6"/>
      <c r="R8" s="20" t="s">
        <v>23</v>
      </c>
      <c r="S8" s="21">
        <f>T8+U8+V8+W8</f>
        <v>409.13</v>
      </c>
      <c r="T8" s="23">
        <v>98.21</v>
      </c>
      <c r="U8" s="21">
        <v>0</v>
      </c>
      <c r="V8" s="21">
        <v>0</v>
      </c>
      <c r="W8" s="23">
        <v>310.92</v>
      </c>
      <c r="X8" s="12">
        <f>SUM(Y8:AA8)</f>
        <v>2311</v>
      </c>
      <c r="Y8" s="12">
        <f>AC8/2+AD8+AE8</f>
        <v>2</v>
      </c>
      <c r="Z8" s="12">
        <v>200</v>
      </c>
      <c r="AA8" s="13">
        <v>2109</v>
      </c>
      <c r="AB8" s="28"/>
      <c r="AC8" s="28"/>
      <c r="AD8" s="28">
        <v>2</v>
      </c>
      <c r="AE8" s="13"/>
      <c r="AF8" s="12">
        <v>2109</v>
      </c>
      <c r="AG8" s="7">
        <v>1390.6</v>
      </c>
      <c r="AH8" s="7">
        <f t="shared" ref="AH8:AH30" si="4">41700*AG8/65827</f>
        <v>880.91542983882005</v>
      </c>
      <c r="AI8" s="7">
        <v>880</v>
      </c>
    </row>
    <row r="9" spans="1:35" s="1" customFormat="1" ht="15.95" customHeight="1">
      <c r="A9" s="10" t="s">
        <v>24</v>
      </c>
      <c r="B9" s="7">
        <f t="shared" ref="B9:B30" si="5">C9+F9+G9+H9+I9</f>
        <v>300</v>
      </c>
      <c r="C9" s="7"/>
      <c r="D9" s="7"/>
      <c r="E9" s="7"/>
      <c r="F9" s="7"/>
      <c r="G9" s="7"/>
      <c r="H9" s="7"/>
      <c r="I9" s="7">
        <v>300</v>
      </c>
      <c r="J9" s="7">
        <f t="shared" si="3"/>
        <v>970</v>
      </c>
      <c r="K9" s="12">
        <v>250</v>
      </c>
      <c r="L9" s="7"/>
      <c r="M9" s="7"/>
      <c r="N9" s="7">
        <v>720</v>
      </c>
      <c r="O9" s="7">
        <v>600</v>
      </c>
      <c r="P9" s="6"/>
      <c r="Q9" s="6"/>
      <c r="R9" s="24" t="s">
        <v>24</v>
      </c>
      <c r="S9" s="21">
        <f>T9+U9+V9+W9</f>
        <v>693.48</v>
      </c>
      <c r="T9" s="23">
        <v>312.92</v>
      </c>
      <c r="U9" s="21">
        <v>15</v>
      </c>
      <c r="V9" s="25">
        <v>292.35000000000002</v>
      </c>
      <c r="W9" s="23">
        <v>73.209999999999994</v>
      </c>
      <c r="X9" s="12">
        <f>SUM(Y9:AA9)</f>
        <v>912.5</v>
      </c>
      <c r="Y9" s="12">
        <f>AC9/2+AD9+AE9</f>
        <v>237.5</v>
      </c>
      <c r="Z9" s="12">
        <v>200</v>
      </c>
      <c r="AA9" s="13">
        <v>475</v>
      </c>
      <c r="AB9" s="28"/>
      <c r="AC9" s="30">
        <v>17</v>
      </c>
      <c r="AD9" s="28">
        <v>229</v>
      </c>
      <c r="AE9" s="13"/>
      <c r="AF9" s="12">
        <v>275</v>
      </c>
      <c r="AG9" s="7">
        <v>1135</v>
      </c>
      <c r="AH9" s="7">
        <f t="shared" si="4"/>
        <v>718.99828337916097</v>
      </c>
      <c r="AI9" s="7">
        <v>720</v>
      </c>
    </row>
    <row r="10" spans="1:35" s="1" customFormat="1" ht="15.95" customHeight="1">
      <c r="A10" s="10" t="s">
        <v>25</v>
      </c>
      <c r="B10" s="7">
        <f t="shared" si="5"/>
        <v>50</v>
      </c>
      <c r="C10" s="7">
        <f>D10+E10</f>
        <v>50</v>
      </c>
      <c r="D10" s="7">
        <v>50</v>
      </c>
      <c r="E10" s="7"/>
      <c r="F10" s="7"/>
      <c r="G10" s="7"/>
      <c r="H10" s="7"/>
      <c r="I10" s="7"/>
      <c r="J10" s="7">
        <f t="shared" si="3"/>
        <v>1260</v>
      </c>
      <c r="K10" s="12">
        <v>350</v>
      </c>
      <c r="L10" s="7"/>
      <c r="M10" s="7"/>
      <c r="N10" s="7">
        <v>910</v>
      </c>
      <c r="O10" s="7">
        <v>450</v>
      </c>
      <c r="P10" s="6"/>
      <c r="Q10" s="6"/>
      <c r="R10" s="24" t="s">
        <v>25</v>
      </c>
      <c r="S10" s="21">
        <f>T10+U10+V10+W10</f>
        <v>64.66</v>
      </c>
      <c r="T10" s="22">
        <v>0</v>
      </c>
      <c r="U10" s="21">
        <v>0</v>
      </c>
      <c r="V10" s="21">
        <v>0</v>
      </c>
      <c r="W10" s="23">
        <v>64.66</v>
      </c>
      <c r="X10" s="12">
        <f>SUM(Y10:AA10)</f>
        <v>861.6</v>
      </c>
      <c r="Y10" s="12">
        <f>AC10/2+AD10+AE10</f>
        <v>21.6</v>
      </c>
      <c r="Z10" s="12">
        <v>150</v>
      </c>
      <c r="AA10" s="13">
        <v>690</v>
      </c>
      <c r="AB10" s="28"/>
      <c r="AC10" s="30">
        <v>32</v>
      </c>
      <c r="AD10" s="28"/>
      <c r="AE10" s="13">
        <v>5.6</v>
      </c>
      <c r="AF10" s="12">
        <v>390</v>
      </c>
      <c r="AG10" s="7">
        <v>1440.1</v>
      </c>
      <c r="AH10" s="7">
        <f t="shared" si="4"/>
        <v>912.27262369544405</v>
      </c>
      <c r="AI10" s="7">
        <v>910</v>
      </c>
    </row>
    <row r="11" spans="1:35" s="1" customFormat="1" ht="15.95" customHeight="1">
      <c r="A11" s="10" t="s">
        <v>26</v>
      </c>
      <c r="B11" s="7">
        <f t="shared" si="5"/>
        <v>450</v>
      </c>
      <c r="C11" s="7">
        <f>D11+E11</f>
        <v>50</v>
      </c>
      <c r="D11" s="7">
        <v>50</v>
      </c>
      <c r="E11" s="7"/>
      <c r="F11" s="7"/>
      <c r="G11" s="7"/>
      <c r="H11" s="7"/>
      <c r="I11" s="7">
        <v>400</v>
      </c>
      <c r="J11" s="7">
        <f t="shared" si="3"/>
        <v>2600</v>
      </c>
      <c r="K11" s="12">
        <v>1400</v>
      </c>
      <c r="L11" s="7"/>
      <c r="M11" s="7"/>
      <c r="N11" s="7">
        <v>1200</v>
      </c>
      <c r="O11" s="7">
        <v>900</v>
      </c>
      <c r="P11" s="6"/>
      <c r="Q11" s="6"/>
      <c r="R11" s="20" t="s">
        <v>26</v>
      </c>
      <c r="S11" s="21">
        <f t="shared" ref="S11:S30" si="6">T11+U11+V11+W11</f>
        <v>468.26</v>
      </c>
      <c r="T11" s="23">
        <v>432.8</v>
      </c>
      <c r="U11" s="15">
        <v>0</v>
      </c>
      <c r="V11" s="15">
        <v>0</v>
      </c>
      <c r="W11" s="23">
        <v>35.46</v>
      </c>
      <c r="X11" s="12">
        <f>SUM(Y11:AA11)</f>
        <v>1875</v>
      </c>
      <c r="Y11" s="12">
        <f>AC11/2+AD11+AE11</f>
        <v>578</v>
      </c>
      <c r="Z11" s="12">
        <v>300</v>
      </c>
      <c r="AA11" s="13">
        <v>997</v>
      </c>
      <c r="AB11" s="28"/>
      <c r="AC11" s="30">
        <v>678</v>
      </c>
      <c r="AD11" s="28">
        <v>239</v>
      </c>
      <c r="AE11" s="13"/>
      <c r="AF11" s="12">
        <v>1497</v>
      </c>
      <c r="AG11" s="7">
        <v>1875.2</v>
      </c>
      <c r="AH11" s="7">
        <f t="shared" si="4"/>
        <v>1187.89919030185</v>
      </c>
      <c r="AI11" s="7">
        <v>1200</v>
      </c>
    </row>
    <row r="12" spans="1:35" s="1" customFormat="1" ht="15.95" customHeight="1">
      <c r="A12" s="10" t="s">
        <v>27</v>
      </c>
      <c r="B12" s="7">
        <f t="shared" si="5"/>
        <v>130</v>
      </c>
      <c r="C12" s="7">
        <f>D12+E12</f>
        <v>50</v>
      </c>
      <c r="D12" s="7">
        <v>50</v>
      </c>
      <c r="E12" s="7"/>
      <c r="F12" s="7"/>
      <c r="G12" s="7"/>
      <c r="H12" s="7"/>
      <c r="I12" s="7">
        <v>80</v>
      </c>
      <c r="J12" s="7">
        <f t="shared" si="3"/>
        <v>1590</v>
      </c>
      <c r="K12" s="12">
        <v>650</v>
      </c>
      <c r="L12" s="7"/>
      <c r="M12" s="7"/>
      <c r="N12" s="7">
        <v>940</v>
      </c>
      <c r="O12" s="7">
        <v>600</v>
      </c>
      <c r="P12" s="6"/>
      <c r="Q12" s="6">
        <v>1</v>
      </c>
      <c r="R12" s="20" t="s">
        <v>27</v>
      </c>
      <c r="S12" s="21">
        <f t="shared" si="6"/>
        <v>87.35</v>
      </c>
      <c r="T12" s="23">
        <v>49.95</v>
      </c>
      <c r="U12" s="21">
        <v>30.8</v>
      </c>
      <c r="V12" s="21">
        <v>0</v>
      </c>
      <c r="W12" s="23">
        <v>6.6</v>
      </c>
      <c r="X12" s="12">
        <f>SUM(Y12:AA12)</f>
        <v>2020.5</v>
      </c>
      <c r="Y12" s="12">
        <f>AC12/2+AD12+AE12</f>
        <v>123.5</v>
      </c>
      <c r="Z12" s="12">
        <v>200</v>
      </c>
      <c r="AA12" s="13">
        <v>1697</v>
      </c>
      <c r="AB12" s="28"/>
      <c r="AC12" s="30">
        <v>147</v>
      </c>
      <c r="AD12" s="28">
        <v>50</v>
      </c>
      <c r="AE12" s="13"/>
      <c r="AF12" s="12">
        <v>697</v>
      </c>
      <c r="AG12" s="7">
        <v>1484.5</v>
      </c>
      <c r="AH12" s="7">
        <f t="shared" si="4"/>
        <v>940.39907636683995</v>
      </c>
      <c r="AI12" s="7">
        <v>940</v>
      </c>
    </row>
    <row r="13" spans="1:35" s="1" customFormat="1" ht="15.95" customHeight="1">
      <c r="A13" s="10" t="s">
        <v>28</v>
      </c>
      <c r="B13" s="7">
        <f t="shared" si="5"/>
        <v>430</v>
      </c>
      <c r="C13" s="7">
        <f>D13+E13</f>
        <v>100</v>
      </c>
      <c r="D13" s="7">
        <v>100</v>
      </c>
      <c r="E13" s="7"/>
      <c r="F13" s="7">
        <v>100</v>
      </c>
      <c r="G13" s="7">
        <v>30</v>
      </c>
      <c r="H13" s="7"/>
      <c r="I13" s="7">
        <v>200</v>
      </c>
      <c r="J13" s="7">
        <f t="shared" si="3"/>
        <v>1600</v>
      </c>
      <c r="K13" s="12">
        <v>300</v>
      </c>
      <c r="L13" s="7"/>
      <c r="M13" s="7"/>
      <c r="N13" s="7">
        <v>1300</v>
      </c>
      <c r="O13" s="7">
        <v>600</v>
      </c>
      <c r="P13" s="6"/>
      <c r="Q13" s="6"/>
      <c r="R13" s="20" t="s">
        <v>28</v>
      </c>
      <c r="S13" s="21">
        <f t="shared" si="6"/>
        <v>339.83</v>
      </c>
      <c r="T13" s="23">
        <v>302.27999999999997</v>
      </c>
      <c r="U13" s="26">
        <v>8</v>
      </c>
      <c r="V13" s="26">
        <v>0</v>
      </c>
      <c r="W13" s="23">
        <v>29.55</v>
      </c>
      <c r="X13" s="12">
        <f t="shared" ref="X13:X30" si="7">SUM(Y13:AA13)</f>
        <v>1048</v>
      </c>
      <c r="Y13" s="12">
        <f t="shared" ref="Y13:Y21" si="8">AC13/2+AD13+AE13</f>
        <v>304</v>
      </c>
      <c r="Z13" s="12">
        <v>200</v>
      </c>
      <c r="AA13" s="13">
        <v>544</v>
      </c>
      <c r="AB13" s="28"/>
      <c r="AC13" s="30">
        <v>112</v>
      </c>
      <c r="AD13" s="28">
        <v>248</v>
      </c>
      <c r="AE13" s="13"/>
      <c r="AF13" s="12">
        <v>344</v>
      </c>
      <c r="AG13" s="7">
        <v>2052.8000000000002</v>
      </c>
      <c r="AH13" s="7">
        <f t="shared" si="4"/>
        <v>1300.40500098744</v>
      </c>
      <c r="AI13" s="7">
        <v>1300</v>
      </c>
    </row>
    <row r="14" spans="1:35" s="1" customFormat="1" ht="15.95" customHeight="1">
      <c r="A14" s="10" t="s">
        <v>29</v>
      </c>
      <c r="B14" s="7">
        <f t="shared" si="5"/>
        <v>60</v>
      </c>
      <c r="C14" s="7"/>
      <c r="D14" s="7"/>
      <c r="E14" s="7"/>
      <c r="F14" s="7"/>
      <c r="G14" s="7"/>
      <c r="H14" s="7"/>
      <c r="I14" s="7">
        <v>60</v>
      </c>
      <c r="J14" s="7">
        <f t="shared" si="3"/>
        <v>1030</v>
      </c>
      <c r="K14" s="12">
        <v>250</v>
      </c>
      <c r="L14" s="7"/>
      <c r="M14" s="7"/>
      <c r="N14" s="7">
        <v>780</v>
      </c>
      <c r="O14" s="7">
        <v>300</v>
      </c>
      <c r="P14" s="6"/>
      <c r="Q14" s="6"/>
      <c r="R14" s="20" t="s">
        <v>29</v>
      </c>
      <c r="S14" s="21">
        <f t="shared" si="6"/>
        <v>170.41</v>
      </c>
      <c r="T14" s="23">
        <v>55.53</v>
      </c>
      <c r="U14" s="21">
        <v>9</v>
      </c>
      <c r="V14" s="21">
        <v>0</v>
      </c>
      <c r="W14" s="23">
        <v>105.88</v>
      </c>
      <c r="X14" s="12">
        <f t="shared" si="7"/>
        <v>458.48</v>
      </c>
      <c r="Y14" s="12">
        <f t="shared" si="8"/>
        <v>67.48</v>
      </c>
      <c r="Z14" s="12">
        <v>100</v>
      </c>
      <c r="AA14" s="13">
        <v>291</v>
      </c>
      <c r="AB14" s="28"/>
      <c r="AC14" s="13"/>
      <c r="AD14" s="28">
        <v>55</v>
      </c>
      <c r="AE14" s="13">
        <v>12.48</v>
      </c>
      <c r="AF14" s="12">
        <v>291</v>
      </c>
      <c r="AG14" s="7">
        <v>1228.2</v>
      </c>
      <c r="AH14" s="7">
        <f t="shared" si="4"/>
        <v>778.03849484254204</v>
      </c>
      <c r="AI14" s="7">
        <v>780</v>
      </c>
    </row>
    <row r="15" spans="1:35" s="1" customFormat="1" ht="15.95" customHeight="1">
      <c r="A15" s="10" t="s">
        <v>30</v>
      </c>
      <c r="B15" s="7">
        <f t="shared" si="5"/>
        <v>380</v>
      </c>
      <c r="C15" s="7"/>
      <c r="D15" s="7"/>
      <c r="E15" s="7"/>
      <c r="F15" s="7"/>
      <c r="G15" s="7"/>
      <c r="H15" s="7"/>
      <c r="I15" s="7">
        <v>380</v>
      </c>
      <c r="J15" s="7">
        <f t="shared" si="3"/>
        <v>530</v>
      </c>
      <c r="K15" s="13"/>
      <c r="L15" s="7"/>
      <c r="M15" s="7"/>
      <c r="N15" s="7">
        <v>530</v>
      </c>
      <c r="O15" s="7">
        <v>900</v>
      </c>
      <c r="P15" s="6"/>
      <c r="Q15" s="6"/>
      <c r="R15" s="20" t="s">
        <v>30</v>
      </c>
      <c r="S15" s="21">
        <f t="shared" si="6"/>
        <v>449.79</v>
      </c>
      <c r="T15" s="23">
        <v>383.1</v>
      </c>
      <c r="U15" s="21">
        <v>3</v>
      </c>
      <c r="V15" s="15">
        <v>0</v>
      </c>
      <c r="W15" s="23">
        <v>63.69</v>
      </c>
      <c r="X15" s="12">
        <f t="shared" si="7"/>
        <v>1083</v>
      </c>
      <c r="Y15" s="12">
        <f t="shared" si="8"/>
        <v>383</v>
      </c>
      <c r="Z15" s="12">
        <v>300</v>
      </c>
      <c r="AA15" s="13">
        <v>400</v>
      </c>
      <c r="AB15" s="28"/>
      <c r="AC15" s="13"/>
      <c r="AD15" s="28">
        <v>383</v>
      </c>
      <c r="AE15" s="13"/>
      <c r="AF15" s="13"/>
      <c r="AG15" s="32">
        <v>841</v>
      </c>
      <c r="AH15" s="7">
        <f t="shared" si="4"/>
        <v>532.75555623072603</v>
      </c>
      <c r="AI15" s="7">
        <v>530</v>
      </c>
    </row>
    <row r="16" spans="1:35" s="1" customFormat="1" ht="15.95" customHeight="1">
      <c r="A16" s="10" t="s">
        <v>31</v>
      </c>
      <c r="B16" s="7">
        <f t="shared" si="5"/>
        <v>380</v>
      </c>
      <c r="C16" s="7"/>
      <c r="D16" s="7"/>
      <c r="E16" s="7"/>
      <c r="F16" s="7"/>
      <c r="G16" s="11"/>
      <c r="H16" s="7">
        <v>100</v>
      </c>
      <c r="I16" s="7">
        <v>280</v>
      </c>
      <c r="J16" s="7">
        <f t="shared" si="3"/>
        <v>1020</v>
      </c>
      <c r="K16" s="12"/>
      <c r="L16" s="7"/>
      <c r="M16" s="7">
        <v>50</v>
      </c>
      <c r="N16" s="7">
        <v>970</v>
      </c>
      <c r="O16" s="7">
        <v>1500</v>
      </c>
      <c r="P16" s="6"/>
      <c r="Q16" s="6"/>
      <c r="R16" s="20" t="s">
        <v>31</v>
      </c>
      <c r="S16" s="21">
        <f t="shared" si="6"/>
        <v>587.5</v>
      </c>
      <c r="T16" s="23">
        <v>254.25</v>
      </c>
      <c r="U16" s="21">
        <v>30</v>
      </c>
      <c r="V16" s="21">
        <v>0</v>
      </c>
      <c r="W16" s="23">
        <v>303.25</v>
      </c>
      <c r="X16" s="12">
        <f t="shared" si="7"/>
        <v>1364</v>
      </c>
      <c r="Y16" s="12">
        <f t="shared" si="8"/>
        <v>364</v>
      </c>
      <c r="Z16" s="12">
        <v>500</v>
      </c>
      <c r="AA16" s="13">
        <v>500</v>
      </c>
      <c r="AB16" s="28">
        <v>100</v>
      </c>
      <c r="AC16" s="30">
        <v>220</v>
      </c>
      <c r="AD16" s="28">
        <v>254</v>
      </c>
      <c r="AE16" s="13"/>
      <c r="AF16" s="12"/>
      <c r="AG16" s="7">
        <v>1522.9</v>
      </c>
      <c r="AH16" s="7">
        <f t="shared" si="4"/>
        <v>964.72465705561603</v>
      </c>
      <c r="AI16" s="7">
        <v>970</v>
      </c>
    </row>
    <row r="17" spans="1:35" s="1" customFormat="1" ht="15.95" customHeight="1">
      <c r="A17" s="10" t="s">
        <v>32</v>
      </c>
      <c r="B17" s="7">
        <f t="shared" si="5"/>
        <v>50</v>
      </c>
      <c r="C17" s="7"/>
      <c r="D17" s="7"/>
      <c r="E17" s="7"/>
      <c r="F17" s="7"/>
      <c r="G17" s="7"/>
      <c r="H17" s="11"/>
      <c r="I17" s="7">
        <v>50</v>
      </c>
      <c r="J17" s="7">
        <f t="shared" si="3"/>
        <v>2600</v>
      </c>
      <c r="K17" s="12"/>
      <c r="L17" s="7">
        <v>100</v>
      </c>
      <c r="M17" s="11"/>
      <c r="N17" s="7">
        <v>2500</v>
      </c>
      <c r="O17" s="7">
        <v>1800</v>
      </c>
      <c r="P17" s="6"/>
      <c r="Q17" s="6"/>
      <c r="R17" s="20" t="s">
        <v>32</v>
      </c>
      <c r="S17" s="21">
        <f t="shared" si="6"/>
        <v>57.19</v>
      </c>
      <c r="T17" s="22">
        <v>0</v>
      </c>
      <c r="U17" s="21">
        <v>50</v>
      </c>
      <c r="V17" s="26">
        <v>0</v>
      </c>
      <c r="W17" s="23">
        <v>7.19</v>
      </c>
      <c r="X17" s="12">
        <f t="shared" si="7"/>
        <v>1772.5</v>
      </c>
      <c r="Y17" s="12">
        <f t="shared" si="8"/>
        <v>372.5</v>
      </c>
      <c r="Z17" s="12">
        <v>600</v>
      </c>
      <c r="AA17" s="13">
        <v>800</v>
      </c>
      <c r="AB17" s="28">
        <v>100</v>
      </c>
      <c r="AC17" s="30">
        <v>745</v>
      </c>
      <c r="AD17" s="28"/>
      <c r="AE17" s="13"/>
      <c r="AF17" s="12"/>
      <c r="AG17" s="7">
        <v>3988.4</v>
      </c>
      <c r="AH17" s="7">
        <f t="shared" si="4"/>
        <v>2526.5663025810099</v>
      </c>
      <c r="AI17" s="7">
        <v>2500</v>
      </c>
    </row>
    <row r="18" spans="1:35" s="1" customFormat="1" ht="15.95" customHeight="1">
      <c r="A18" s="10" t="s">
        <v>33</v>
      </c>
      <c r="B18" s="7">
        <f t="shared" si="5"/>
        <v>740</v>
      </c>
      <c r="C18" s="7"/>
      <c r="D18" s="7"/>
      <c r="E18" s="7"/>
      <c r="F18" s="7">
        <v>250</v>
      </c>
      <c r="G18" s="7">
        <v>60</v>
      </c>
      <c r="H18" s="7"/>
      <c r="I18" s="7">
        <v>430</v>
      </c>
      <c r="J18" s="7">
        <f t="shared" si="3"/>
        <v>2900</v>
      </c>
      <c r="K18" s="12"/>
      <c r="L18" s="7">
        <v>700</v>
      </c>
      <c r="M18" s="7"/>
      <c r="N18" s="7">
        <v>2200</v>
      </c>
      <c r="O18" s="7">
        <v>2400</v>
      </c>
      <c r="P18" s="6"/>
      <c r="Q18" s="6"/>
      <c r="R18" s="20" t="s">
        <v>33</v>
      </c>
      <c r="S18" s="21">
        <f t="shared" si="6"/>
        <v>839.34</v>
      </c>
      <c r="T18" s="23">
        <v>831.69</v>
      </c>
      <c r="U18" s="21">
        <v>0</v>
      </c>
      <c r="V18" s="21">
        <v>0</v>
      </c>
      <c r="W18" s="23">
        <v>7.65</v>
      </c>
      <c r="X18" s="12">
        <f t="shared" si="7"/>
        <v>2435.5</v>
      </c>
      <c r="Y18" s="12">
        <f t="shared" si="8"/>
        <v>835.5</v>
      </c>
      <c r="Z18" s="12">
        <v>800</v>
      </c>
      <c r="AA18" s="13">
        <v>800</v>
      </c>
      <c r="AB18" s="28"/>
      <c r="AC18" s="30">
        <v>7</v>
      </c>
      <c r="AD18" s="28">
        <v>832</v>
      </c>
      <c r="AE18" s="13"/>
      <c r="AF18" s="12"/>
      <c r="AG18" s="7">
        <v>3562.7</v>
      </c>
      <c r="AH18" s="7">
        <f t="shared" si="4"/>
        <v>2256.8944354140399</v>
      </c>
      <c r="AI18" s="7">
        <v>2200</v>
      </c>
    </row>
    <row r="19" spans="1:35" s="1" customFormat="1" ht="15.95" customHeight="1">
      <c r="A19" s="10" t="s">
        <v>34</v>
      </c>
      <c r="B19" s="7">
        <f t="shared" si="5"/>
        <v>260</v>
      </c>
      <c r="C19" s="7"/>
      <c r="D19" s="7"/>
      <c r="E19" s="7"/>
      <c r="F19" s="7"/>
      <c r="G19" s="7"/>
      <c r="H19" s="7"/>
      <c r="I19" s="7">
        <v>260</v>
      </c>
      <c r="J19" s="7">
        <f t="shared" si="3"/>
        <v>2600</v>
      </c>
      <c r="K19" s="12"/>
      <c r="L19" s="7"/>
      <c r="M19" s="7"/>
      <c r="N19" s="7">
        <v>2600</v>
      </c>
      <c r="O19" s="7">
        <v>1050</v>
      </c>
      <c r="P19" s="6">
        <v>1</v>
      </c>
      <c r="Q19" s="6">
        <v>1</v>
      </c>
      <c r="R19" s="20" t="s">
        <v>34</v>
      </c>
      <c r="S19" s="21">
        <f t="shared" si="6"/>
        <v>376.31</v>
      </c>
      <c r="T19" s="23">
        <v>297</v>
      </c>
      <c r="U19" s="21">
        <v>0</v>
      </c>
      <c r="V19" s="15">
        <v>0</v>
      </c>
      <c r="W19" s="23">
        <v>79.31</v>
      </c>
      <c r="X19" s="12">
        <f t="shared" si="7"/>
        <v>861.5</v>
      </c>
      <c r="Y19" s="12">
        <f t="shared" si="8"/>
        <v>311.5</v>
      </c>
      <c r="Z19" s="12">
        <v>350</v>
      </c>
      <c r="AA19" s="13">
        <v>200</v>
      </c>
      <c r="AB19" s="28">
        <v>100</v>
      </c>
      <c r="AC19" s="30">
        <v>29</v>
      </c>
      <c r="AD19" s="28">
        <v>297</v>
      </c>
      <c r="AE19" s="13"/>
      <c r="AF19" s="12"/>
      <c r="AG19" s="7">
        <v>4109.8999999999996</v>
      </c>
      <c r="AH19" s="7">
        <f t="shared" si="4"/>
        <v>2603.5339602290901</v>
      </c>
      <c r="AI19" s="7">
        <v>2600</v>
      </c>
    </row>
    <row r="20" spans="1:35" s="1" customFormat="1" ht="15.95" customHeight="1">
      <c r="A20" s="10" t="s">
        <v>35</v>
      </c>
      <c r="B20" s="7">
        <f t="shared" si="5"/>
        <v>220</v>
      </c>
      <c r="C20" s="7">
        <f>D20+E20</f>
        <v>100</v>
      </c>
      <c r="D20" s="7">
        <v>100</v>
      </c>
      <c r="E20" s="7"/>
      <c r="F20" s="7"/>
      <c r="G20" s="7"/>
      <c r="H20" s="7">
        <v>100</v>
      </c>
      <c r="I20" s="7">
        <v>20</v>
      </c>
      <c r="J20" s="7">
        <f t="shared" si="3"/>
        <v>3400</v>
      </c>
      <c r="K20" s="12"/>
      <c r="L20" s="7"/>
      <c r="M20" s="7">
        <v>100</v>
      </c>
      <c r="N20" s="7">
        <v>3300</v>
      </c>
      <c r="O20" s="7">
        <v>2400</v>
      </c>
      <c r="P20" s="6"/>
      <c r="Q20" s="6">
        <v>1</v>
      </c>
      <c r="R20" s="24" t="s">
        <v>35</v>
      </c>
      <c r="S20" s="21">
        <f t="shared" si="6"/>
        <v>55.1</v>
      </c>
      <c r="T20" s="22">
        <v>0</v>
      </c>
      <c r="U20" s="21">
        <v>7</v>
      </c>
      <c r="V20" s="21">
        <v>0</v>
      </c>
      <c r="W20" s="23">
        <v>48.1</v>
      </c>
      <c r="X20" s="12">
        <f t="shared" si="7"/>
        <v>1357.5</v>
      </c>
      <c r="Y20" s="12">
        <f t="shared" si="8"/>
        <v>57.5</v>
      </c>
      <c r="Z20" s="12">
        <v>800</v>
      </c>
      <c r="AA20" s="13">
        <v>500</v>
      </c>
      <c r="AB20" s="28">
        <v>200</v>
      </c>
      <c r="AC20" s="30">
        <v>115</v>
      </c>
      <c r="AD20" s="28"/>
      <c r="AE20" s="13"/>
      <c r="AF20" s="12"/>
      <c r="AG20" s="7">
        <v>5188.2</v>
      </c>
      <c r="AH20" s="7">
        <f t="shared" si="4"/>
        <v>3286.6140033724801</v>
      </c>
      <c r="AI20" s="7">
        <v>3300</v>
      </c>
    </row>
    <row r="21" spans="1:35" s="1" customFormat="1" ht="15.95" customHeight="1">
      <c r="A21" s="10" t="s">
        <v>36</v>
      </c>
      <c r="B21" s="7">
        <f t="shared" si="5"/>
        <v>100</v>
      </c>
      <c r="C21" s="7">
        <f>D21+E21</f>
        <v>100</v>
      </c>
      <c r="D21" s="7">
        <v>100</v>
      </c>
      <c r="E21" s="7"/>
      <c r="F21" s="7"/>
      <c r="G21" s="7"/>
      <c r="H21" s="7"/>
      <c r="I21" s="7"/>
      <c r="J21" s="7">
        <f t="shared" si="3"/>
        <v>1100</v>
      </c>
      <c r="K21" s="12"/>
      <c r="L21" s="7"/>
      <c r="M21" s="7"/>
      <c r="N21" s="7">
        <v>1100</v>
      </c>
      <c r="O21" s="7">
        <v>2400</v>
      </c>
      <c r="P21" s="6"/>
      <c r="Q21" s="6">
        <v>1</v>
      </c>
      <c r="R21" s="15" t="s">
        <v>36</v>
      </c>
      <c r="S21" s="21">
        <f t="shared" si="6"/>
        <v>45.52</v>
      </c>
      <c r="T21" s="22">
        <v>0</v>
      </c>
      <c r="U21" s="21">
        <v>0</v>
      </c>
      <c r="V21" s="25">
        <v>3.68</v>
      </c>
      <c r="W21" s="23">
        <v>41.84</v>
      </c>
      <c r="X21" s="12">
        <f t="shared" si="7"/>
        <v>1152</v>
      </c>
      <c r="Y21" s="12">
        <f t="shared" si="8"/>
        <v>52</v>
      </c>
      <c r="Z21" s="12">
        <v>800</v>
      </c>
      <c r="AA21" s="13">
        <v>300</v>
      </c>
      <c r="AB21" s="28"/>
      <c r="AC21" s="30">
        <v>96</v>
      </c>
      <c r="AD21" s="28">
        <v>4</v>
      </c>
      <c r="AE21" s="13"/>
      <c r="AF21" s="12"/>
      <c r="AG21" s="32">
        <v>1689</v>
      </c>
      <c r="AH21" s="7">
        <f t="shared" si="4"/>
        <v>1069.9454631078399</v>
      </c>
      <c r="AI21" s="7">
        <v>1100</v>
      </c>
    </row>
    <row r="22" spans="1:35" s="1" customFormat="1" ht="15.95" customHeight="1">
      <c r="A22" s="10" t="s">
        <v>37</v>
      </c>
      <c r="B22" s="7">
        <f t="shared" si="5"/>
        <v>400</v>
      </c>
      <c r="C22" s="7">
        <f>D22+E22</f>
        <v>100</v>
      </c>
      <c r="D22" s="7">
        <v>100</v>
      </c>
      <c r="E22" s="7"/>
      <c r="F22" s="7"/>
      <c r="G22" s="7"/>
      <c r="H22" s="7">
        <v>120</v>
      </c>
      <c r="I22" s="7">
        <v>180</v>
      </c>
      <c r="J22" s="7">
        <f t="shared" si="3"/>
        <v>4500</v>
      </c>
      <c r="K22" s="12"/>
      <c r="L22" s="7"/>
      <c r="M22" s="7">
        <v>100</v>
      </c>
      <c r="N22" s="7">
        <v>4400</v>
      </c>
      <c r="O22" s="7">
        <v>1200</v>
      </c>
      <c r="P22" s="6"/>
      <c r="Q22" s="6">
        <v>1</v>
      </c>
      <c r="R22" s="20" t="s">
        <v>37</v>
      </c>
      <c r="S22" s="21">
        <f t="shared" si="6"/>
        <v>311.36</v>
      </c>
      <c r="T22" s="22">
        <v>192</v>
      </c>
      <c r="U22" s="21">
        <v>0</v>
      </c>
      <c r="V22" s="21">
        <v>0</v>
      </c>
      <c r="W22" s="23">
        <v>119.36</v>
      </c>
      <c r="X22" s="12">
        <f t="shared" si="7"/>
        <v>1600</v>
      </c>
      <c r="Y22" s="12">
        <v>400</v>
      </c>
      <c r="Z22" s="12">
        <v>400</v>
      </c>
      <c r="AA22" s="13">
        <v>800</v>
      </c>
      <c r="AB22" s="28">
        <v>300</v>
      </c>
      <c r="AC22" s="30">
        <v>2174</v>
      </c>
      <c r="AD22" s="28">
        <v>192</v>
      </c>
      <c r="AE22" s="13"/>
      <c r="AF22" s="12"/>
      <c r="AG22" s="7">
        <v>6912.4</v>
      </c>
      <c r="AH22" s="7">
        <f t="shared" si="4"/>
        <v>4378.8579154450299</v>
      </c>
      <c r="AI22" s="7">
        <v>4400</v>
      </c>
    </row>
    <row r="23" spans="1:35" s="1" customFormat="1" ht="15.95" customHeight="1">
      <c r="A23" s="10" t="s">
        <v>38</v>
      </c>
      <c r="B23" s="7">
        <f t="shared" si="5"/>
        <v>100</v>
      </c>
      <c r="C23" s="7">
        <f>D23+E23</f>
        <v>100</v>
      </c>
      <c r="D23" s="7">
        <v>100</v>
      </c>
      <c r="E23" s="7"/>
      <c r="F23" s="7"/>
      <c r="G23" s="7"/>
      <c r="H23" s="7"/>
      <c r="I23" s="7"/>
      <c r="J23" s="7">
        <f t="shared" si="3"/>
        <v>1700</v>
      </c>
      <c r="K23" s="12"/>
      <c r="L23" s="7"/>
      <c r="M23" s="7"/>
      <c r="N23" s="7">
        <v>1700</v>
      </c>
      <c r="O23" s="7">
        <v>1800</v>
      </c>
      <c r="P23" s="6"/>
      <c r="Q23" s="6"/>
      <c r="R23" s="20" t="s">
        <v>38</v>
      </c>
      <c r="S23" s="21">
        <f t="shared" si="6"/>
        <v>40.36</v>
      </c>
      <c r="T23" s="22">
        <v>0</v>
      </c>
      <c r="U23" s="21">
        <v>0</v>
      </c>
      <c r="V23" s="21">
        <v>0</v>
      </c>
      <c r="W23" s="23">
        <v>40.36</v>
      </c>
      <c r="X23" s="12">
        <f t="shared" si="7"/>
        <v>1200</v>
      </c>
      <c r="Y23" s="12">
        <v>200</v>
      </c>
      <c r="Z23" s="12">
        <v>600</v>
      </c>
      <c r="AA23" s="13">
        <v>400</v>
      </c>
      <c r="AB23" s="28"/>
      <c r="AC23" s="30">
        <v>845</v>
      </c>
      <c r="AD23" s="31"/>
      <c r="AE23" s="30"/>
      <c r="AF23" s="12"/>
      <c r="AG23" s="7">
        <v>2588.8000000000002</v>
      </c>
      <c r="AH23" s="7">
        <f t="shared" si="4"/>
        <v>1639.94956476826</v>
      </c>
      <c r="AI23" s="7">
        <v>1700</v>
      </c>
    </row>
    <row r="24" spans="1:35" s="1" customFormat="1" ht="15.95" customHeight="1">
      <c r="A24" s="10" t="s">
        <v>39</v>
      </c>
      <c r="B24" s="7">
        <f t="shared" si="5"/>
        <v>230</v>
      </c>
      <c r="C24" s="7">
        <f>D24+E24</f>
        <v>100</v>
      </c>
      <c r="D24" s="7">
        <v>100</v>
      </c>
      <c r="E24" s="7"/>
      <c r="F24" s="7">
        <v>100</v>
      </c>
      <c r="G24" s="7">
        <v>30</v>
      </c>
      <c r="H24" s="7"/>
      <c r="I24" s="7"/>
      <c r="J24" s="7">
        <f t="shared" si="3"/>
        <v>1100</v>
      </c>
      <c r="K24" s="12"/>
      <c r="L24" s="7"/>
      <c r="M24" s="7"/>
      <c r="N24" s="7">
        <v>1100</v>
      </c>
      <c r="O24" s="7">
        <v>1200</v>
      </c>
      <c r="P24" s="6"/>
      <c r="Q24" s="6"/>
      <c r="R24" s="20" t="s">
        <v>39</v>
      </c>
      <c r="S24" s="21">
        <f t="shared" si="6"/>
        <v>0</v>
      </c>
      <c r="T24" s="22">
        <v>0</v>
      </c>
      <c r="U24" s="15">
        <v>0</v>
      </c>
      <c r="V24" s="15">
        <v>0</v>
      </c>
      <c r="W24" s="22">
        <v>0</v>
      </c>
      <c r="X24" s="12">
        <f t="shared" si="7"/>
        <v>970</v>
      </c>
      <c r="Y24" s="12">
        <f t="shared" ref="Y24:Y30" si="9">AC24/2+AD24+AE24</f>
        <v>170</v>
      </c>
      <c r="Z24" s="12">
        <v>400</v>
      </c>
      <c r="AA24" s="13">
        <v>400</v>
      </c>
      <c r="AB24" s="28"/>
      <c r="AC24" s="30">
        <v>340</v>
      </c>
      <c r="AD24" s="28"/>
      <c r="AE24" s="13"/>
      <c r="AF24" s="12"/>
      <c r="AG24" s="7">
        <v>1697.5</v>
      </c>
      <c r="AH24" s="7">
        <f t="shared" si="4"/>
        <v>1075.3300317498899</v>
      </c>
      <c r="AI24" s="7">
        <v>1100</v>
      </c>
    </row>
    <row r="25" spans="1:35" s="1" customFormat="1" ht="15.95" customHeight="1">
      <c r="A25" s="10" t="s">
        <v>40</v>
      </c>
      <c r="B25" s="7">
        <f t="shared" si="5"/>
        <v>50</v>
      </c>
      <c r="C25" s="7"/>
      <c r="D25" s="7"/>
      <c r="E25" s="7"/>
      <c r="F25" s="7"/>
      <c r="G25" s="7"/>
      <c r="H25" s="7"/>
      <c r="I25" s="7">
        <v>50</v>
      </c>
      <c r="J25" s="7">
        <f t="shared" si="3"/>
        <v>1800</v>
      </c>
      <c r="K25" s="12"/>
      <c r="L25" s="7"/>
      <c r="M25" s="7">
        <v>100</v>
      </c>
      <c r="N25" s="7">
        <v>1700</v>
      </c>
      <c r="O25" s="7">
        <v>1200</v>
      </c>
      <c r="P25" s="6"/>
      <c r="Q25" s="6"/>
      <c r="R25" s="20" t="s">
        <v>40</v>
      </c>
      <c r="S25" s="21">
        <f t="shared" si="6"/>
        <v>215.35</v>
      </c>
      <c r="T25" s="22">
        <v>0</v>
      </c>
      <c r="U25" s="21">
        <v>12</v>
      </c>
      <c r="V25" s="21">
        <v>0</v>
      </c>
      <c r="W25" s="23">
        <v>203.35</v>
      </c>
      <c r="X25" s="12">
        <f t="shared" si="7"/>
        <v>1130.5</v>
      </c>
      <c r="Y25" s="12">
        <f t="shared" si="9"/>
        <v>130.5</v>
      </c>
      <c r="Z25" s="12">
        <v>400</v>
      </c>
      <c r="AA25" s="13">
        <v>600</v>
      </c>
      <c r="AB25" s="28"/>
      <c r="AC25" s="30">
        <v>261</v>
      </c>
      <c r="AD25" s="28"/>
      <c r="AE25" s="13"/>
      <c r="AF25" s="12"/>
      <c r="AG25" s="7">
        <v>2706.5</v>
      </c>
      <c r="AH25" s="7">
        <f t="shared" si="4"/>
        <v>1714.5100034940101</v>
      </c>
      <c r="AI25" s="7">
        <v>1700</v>
      </c>
    </row>
    <row r="26" spans="1:35" s="1" customFormat="1" ht="15.95" customHeight="1">
      <c r="A26" s="10" t="s">
        <v>41</v>
      </c>
      <c r="B26" s="7">
        <f t="shared" si="5"/>
        <v>50</v>
      </c>
      <c r="C26" s="7"/>
      <c r="D26" s="7"/>
      <c r="E26" s="7"/>
      <c r="F26" s="7"/>
      <c r="G26" s="7"/>
      <c r="H26" s="7">
        <v>50</v>
      </c>
      <c r="I26" s="7"/>
      <c r="J26" s="7">
        <f t="shared" si="3"/>
        <v>1350</v>
      </c>
      <c r="K26" s="12"/>
      <c r="L26" s="7"/>
      <c r="M26" s="7"/>
      <c r="N26" s="7">
        <v>1350</v>
      </c>
      <c r="O26" s="7">
        <v>2400</v>
      </c>
      <c r="P26" s="6"/>
      <c r="Q26" s="6"/>
      <c r="R26" s="20" t="s">
        <v>41</v>
      </c>
      <c r="S26" s="21">
        <f t="shared" si="6"/>
        <v>76.66</v>
      </c>
      <c r="T26" s="22">
        <v>0</v>
      </c>
      <c r="U26" s="21">
        <v>0</v>
      </c>
      <c r="V26" s="21">
        <v>0</v>
      </c>
      <c r="W26" s="23">
        <v>76.66</v>
      </c>
      <c r="X26" s="12">
        <f t="shared" si="7"/>
        <v>1108.5</v>
      </c>
      <c r="Y26" s="12">
        <f t="shared" si="9"/>
        <v>108.5</v>
      </c>
      <c r="Z26" s="12">
        <v>800</v>
      </c>
      <c r="AA26" s="13">
        <v>200</v>
      </c>
      <c r="AB26" s="28"/>
      <c r="AC26" s="30">
        <v>217</v>
      </c>
      <c r="AD26" s="31"/>
      <c r="AE26" s="30"/>
      <c r="AF26" s="12"/>
      <c r="AG26" s="7">
        <v>2108.1</v>
      </c>
      <c r="AH26" s="7">
        <f t="shared" si="4"/>
        <v>1335.4363710939299</v>
      </c>
      <c r="AI26" s="7">
        <v>1350</v>
      </c>
    </row>
    <row r="27" spans="1:35" s="1" customFormat="1" ht="15.95" customHeight="1">
      <c r="A27" s="10" t="s">
        <v>42</v>
      </c>
      <c r="B27" s="7">
        <f t="shared" si="5"/>
        <v>510</v>
      </c>
      <c r="C27" s="7"/>
      <c r="D27" s="7"/>
      <c r="E27" s="7"/>
      <c r="F27" s="7">
        <v>100</v>
      </c>
      <c r="G27" s="7">
        <v>30</v>
      </c>
      <c r="H27" s="7">
        <v>80</v>
      </c>
      <c r="I27" s="7">
        <v>300</v>
      </c>
      <c r="J27" s="7">
        <f t="shared" si="3"/>
        <v>4800</v>
      </c>
      <c r="K27" s="12"/>
      <c r="L27" s="7"/>
      <c r="M27" s="7">
        <v>100</v>
      </c>
      <c r="N27" s="7">
        <v>4700</v>
      </c>
      <c r="O27" s="7">
        <v>1200</v>
      </c>
      <c r="P27" s="6"/>
      <c r="Q27" s="6"/>
      <c r="R27" s="20" t="s">
        <v>42</v>
      </c>
      <c r="S27" s="21">
        <f t="shared" si="6"/>
        <v>468.43</v>
      </c>
      <c r="T27" s="23">
        <v>378.5</v>
      </c>
      <c r="U27" s="10">
        <v>0</v>
      </c>
      <c r="V27" s="10">
        <v>0</v>
      </c>
      <c r="W27" s="23">
        <v>89.93</v>
      </c>
      <c r="X27" s="12">
        <f t="shared" si="7"/>
        <v>1757</v>
      </c>
      <c r="Y27" s="12">
        <f t="shared" si="9"/>
        <v>557</v>
      </c>
      <c r="Z27" s="12">
        <v>400</v>
      </c>
      <c r="AA27" s="13">
        <v>800</v>
      </c>
      <c r="AB27" s="28">
        <v>100</v>
      </c>
      <c r="AC27" s="30">
        <v>280</v>
      </c>
      <c r="AD27" s="28">
        <v>417</v>
      </c>
      <c r="AE27" s="13"/>
      <c r="AF27" s="12"/>
      <c r="AG27" s="7">
        <v>7531.7</v>
      </c>
      <c r="AH27" s="7">
        <f t="shared" si="4"/>
        <v>4771.17125191791</v>
      </c>
      <c r="AI27" s="7">
        <v>4700</v>
      </c>
    </row>
    <row r="28" spans="1:35" s="1" customFormat="1" ht="15.95" customHeight="1">
      <c r="A28" s="10" t="s">
        <v>43</v>
      </c>
      <c r="B28" s="7">
        <f t="shared" si="5"/>
        <v>100</v>
      </c>
      <c r="C28" s="7">
        <f>D28+E28</f>
        <v>50</v>
      </c>
      <c r="D28" s="7">
        <v>50</v>
      </c>
      <c r="E28" s="7"/>
      <c r="F28" s="7"/>
      <c r="G28" s="7"/>
      <c r="H28" s="7">
        <v>50</v>
      </c>
      <c r="I28" s="7"/>
      <c r="J28" s="7">
        <f t="shared" si="3"/>
        <v>2620</v>
      </c>
      <c r="K28" s="12">
        <v>100</v>
      </c>
      <c r="L28" s="7"/>
      <c r="M28" s="7">
        <v>50</v>
      </c>
      <c r="N28" s="7">
        <v>2470</v>
      </c>
      <c r="O28" s="7">
        <v>2100</v>
      </c>
      <c r="P28" s="6"/>
      <c r="Q28" s="6">
        <v>1</v>
      </c>
      <c r="R28" s="20" t="s">
        <v>43</v>
      </c>
      <c r="S28" s="21">
        <f t="shared" si="6"/>
        <v>41</v>
      </c>
      <c r="T28" s="22">
        <v>0</v>
      </c>
      <c r="U28" s="21">
        <v>26</v>
      </c>
      <c r="V28" s="21">
        <v>0</v>
      </c>
      <c r="W28" s="23">
        <v>15</v>
      </c>
      <c r="X28" s="12">
        <f t="shared" si="7"/>
        <v>1239.5</v>
      </c>
      <c r="Y28" s="12">
        <f t="shared" si="9"/>
        <v>109.5</v>
      </c>
      <c r="Z28" s="12">
        <v>700</v>
      </c>
      <c r="AA28" s="13">
        <v>430</v>
      </c>
      <c r="AB28" s="28">
        <v>100</v>
      </c>
      <c r="AC28" s="30">
        <v>219</v>
      </c>
      <c r="AD28" s="28"/>
      <c r="AE28" s="13"/>
      <c r="AF28" s="12">
        <v>130</v>
      </c>
      <c r="AG28" s="7">
        <v>3825.4</v>
      </c>
      <c r="AH28" s="7">
        <f t="shared" si="4"/>
        <v>2423.3092803864702</v>
      </c>
      <c r="AI28" s="7">
        <v>2470</v>
      </c>
    </row>
    <row r="29" spans="1:35" s="1" customFormat="1" ht="15.95" customHeight="1">
      <c r="A29" s="10" t="s">
        <v>44</v>
      </c>
      <c r="B29" s="7">
        <f t="shared" si="5"/>
        <v>230</v>
      </c>
      <c r="C29" s="7"/>
      <c r="D29" s="7"/>
      <c r="E29" s="7"/>
      <c r="F29" s="7"/>
      <c r="G29" s="7"/>
      <c r="H29" s="7"/>
      <c r="I29" s="7">
        <v>230</v>
      </c>
      <c r="J29" s="7">
        <f t="shared" si="3"/>
        <v>2750</v>
      </c>
      <c r="K29" s="12">
        <v>1450</v>
      </c>
      <c r="L29" s="7"/>
      <c r="M29" s="7"/>
      <c r="N29" s="7">
        <v>1300</v>
      </c>
      <c r="O29" s="7">
        <v>600</v>
      </c>
      <c r="P29" s="6"/>
      <c r="Q29" s="6"/>
      <c r="R29" s="20" t="s">
        <v>44</v>
      </c>
      <c r="S29" s="21">
        <f t="shared" si="6"/>
        <v>461.22</v>
      </c>
      <c r="T29" s="22">
        <v>0</v>
      </c>
      <c r="U29" s="21">
        <v>23</v>
      </c>
      <c r="V29" s="25">
        <v>321.14999999999998</v>
      </c>
      <c r="W29" s="23">
        <v>117.07</v>
      </c>
      <c r="X29" s="12">
        <f t="shared" si="7"/>
        <v>2013.8</v>
      </c>
      <c r="Y29" s="12">
        <f t="shared" si="9"/>
        <v>106.8</v>
      </c>
      <c r="Z29" s="12">
        <v>200</v>
      </c>
      <c r="AA29" s="13">
        <v>1707</v>
      </c>
      <c r="AB29" s="28"/>
      <c r="AC29" s="30">
        <v>126</v>
      </c>
      <c r="AD29" s="28"/>
      <c r="AE29" s="13">
        <v>43.8</v>
      </c>
      <c r="AF29" s="12">
        <v>1507</v>
      </c>
      <c r="AG29" s="7">
        <v>2048.9</v>
      </c>
      <c r="AH29" s="7">
        <f t="shared" si="4"/>
        <v>1297.9344341987301</v>
      </c>
      <c r="AI29" s="7">
        <v>1300</v>
      </c>
    </row>
    <row r="30" spans="1:35" s="1" customFormat="1" ht="15.95" customHeight="1">
      <c r="A30" s="10" t="s">
        <v>45</v>
      </c>
      <c r="B30" s="7">
        <f t="shared" si="5"/>
        <v>200</v>
      </c>
      <c r="C30" s="7"/>
      <c r="D30" s="7"/>
      <c r="E30" s="7"/>
      <c r="F30" s="7"/>
      <c r="G30" s="7"/>
      <c r="H30" s="7"/>
      <c r="I30" s="7">
        <v>200</v>
      </c>
      <c r="J30" s="7">
        <f t="shared" si="3"/>
        <v>3150</v>
      </c>
      <c r="K30" s="12">
        <v>250</v>
      </c>
      <c r="L30" s="7"/>
      <c r="M30" s="7"/>
      <c r="N30" s="7">
        <v>2900</v>
      </c>
      <c r="O30" s="7">
        <v>1800</v>
      </c>
      <c r="P30" s="6"/>
      <c r="Q30" s="6">
        <v>1</v>
      </c>
      <c r="R30" s="20" t="s">
        <v>45</v>
      </c>
      <c r="S30" s="21">
        <f t="shared" si="6"/>
        <v>686.88</v>
      </c>
      <c r="T30" s="23">
        <v>52.05</v>
      </c>
      <c r="U30" s="10">
        <v>446.88</v>
      </c>
      <c r="V30" s="10">
        <v>187.95</v>
      </c>
      <c r="W30" s="22">
        <v>0</v>
      </c>
      <c r="X30" s="12">
        <f t="shared" si="7"/>
        <v>1283.5</v>
      </c>
      <c r="Y30" s="12">
        <f t="shared" si="9"/>
        <v>196.5</v>
      </c>
      <c r="Z30" s="12">
        <v>600</v>
      </c>
      <c r="AA30" s="13">
        <v>487</v>
      </c>
      <c r="AB30" s="28"/>
      <c r="AC30" s="30">
        <v>289</v>
      </c>
      <c r="AD30" s="28">
        <v>52</v>
      </c>
      <c r="AE30" s="28"/>
      <c r="AF30" s="12">
        <v>287</v>
      </c>
      <c r="AG30" s="7">
        <v>4659.3999999999996</v>
      </c>
      <c r="AH30" s="7">
        <f t="shared" si="4"/>
        <v>2951.6304859707998</v>
      </c>
      <c r="AI30" s="7">
        <v>2900</v>
      </c>
    </row>
    <row r="31" spans="1:35">
      <c r="X31" s="27"/>
      <c r="Y31" s="27"/>
      <c r="Z31" s="27"/>
      <c r="AA31" s="27"/>
      <c r="AB31" s="27"/>
      <c r="AC31" s="27"/>
      <c r="AD31" s="27"/>
      <c r="AE31" s="27"/>
      <c r="AF31" s="27"/>
    </row>
  </sheetData>
  <mergeCells count="27">
    <mergeCell ref="AC4:AF4"/>
    <mergeCell ref="P3:P5"/>
    <mergeCell ref="Q3:Q5"/>
    <mergeCell ref="R4:R5"/>
    <mergeCell ref="A2:Q2"/>
    <mergeCell ref="R2:AI2"/>
    <mergeCell ref="B3:I3"/>
    <mergeCell ref="J3:N3"/>
    <mergeCell ref="R3:W3"/>
    <mergeCell ref="X3:AF3"/>
    <mergeCell ref="O3:O5"/>
    <mergeCell ref="S4:S5"/>
    <mergeCell ref="X5:AA5"/>
    <mergeCell ref="AH5:AI5"/>
    <mergeCell ref="A3:A5"/>
    <mergeCell ref="B4:B5"/>
    <mergeCell ref="F4:F5"/>
    <mergeCell ref="G4:G5"/>
    <mergeCell ref="H4:H5"/>
    <mergeCell ref="I4:I5"/>
    <mergeCell ref="J4:J5"/>
    <mergeCell ref="W4:W5"/>
    <mergeCell ref="AG3:AI4"/>
    <mergeCell ref="C4:E4"/>
    <mergeCell ref="K4:N4"/>
    <mergeCell ref="T4:V4"/>
    <mergeCell ref="X4:AB4"/>
  </mergeCells>
  <phoneticPr fontId="13" type="noConversion"/>
  <printOptions horizontalCentered="1"/>
  <pageMargins left="0.39305555555555599" right="0.39305555555555599" top="0.35416666666666702" bottom="0.35416666666666702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附件（含参考数据）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2023-02-07T07:23:28Z</cp:lastPrinted>
  <dcterms:created xsi:type="dcterms:W3CDTF">2022-12-12T00:15:00Z</dcterms:created>
  <dcterms:modified xsi:type="dcterms:W3CDTF">2023-02-07T07:23:30Z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6F30575207284AB2A65C401CBCD18A47</vt:lpwstr>
  </property>
  <property fmtid="{D5CDD505-2E9C-101B-9397-08002B2CF9AE}" pid="3" name="KSOProductBuildVer">
    <vt:lpwstr>2052-11.1.0.13703</vt:lpwstr>
  </property>
</Properties>
</file>